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defaultThemeVersion="166925"/>
  <xr:revisionPtr revIDLastSave="6" documentId="8_{68FE5F70-6681-455A-9E43-74494F256340}" xr6:coauthVersionLast="47" xr6:coauthVersionMax="47" xr10:uidLastSave="{1E913E5D-CCE3-4465-8D2B-2202CC9DFF30}"/>
  <bookViews>
    <workbookView xWindow="-108" yWindow="-108" windowWidth="23256" windowHeight="12576" tabRatio="506" activeTab="2" xr2:uid="{A24D9138-5CE9-4B68-868A-073B2F8163E2}"/>
  </bookViews>
  <sheets>
    <sheet name="Industrial_Landfills_(F-1-2-3)" sheetId="2" r:id="rId1"/>
    <sheet name="Composting (F-4) " sheetId="3" r:id="rId2"/>
    <sheet name="Stand-Alone Digesters (F-5)" sheetId="4" r:id="rId3"/>
    <sheet name="WW_Industrial_P&amp;P(F-6)" sheetId="8" r:id="rId4"/>
    <sheet name="WW_Meat_Poultry_(F-7)" sheetId="9" r:id="rId5"/>
    <sheet name="WW_Veg_Fruits_Juice_(F-8)" sheetId="10" r:id="rId6"/>
    <sheet name="WW_Petroleum_(F-9)" sheetId="11" r:id="rId7"/>
    <sheet name="WW_Ethanol_(F-10)" sheetId="12" r:id="rId8"/>
    <sheet name="WW_Breweries_(F-11)" sheetId="13"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_123Graph_BGROWTHRATES" hidden="1">[1]Docctrl!#REF!</definedName>
    <definedName name="_2__123Graph_DPERCENT65_256" hidden="1">'[2]327034'!#REF!</definedName>
    <definedName name="_4__123Graph_FPERCENT65_256" hidden="1">'[2]327034'!#REF!</definedName>
    <definedName name="_AtRisk_SimSetting_AutomaticallyGenerateReports" hidden="1">TRUE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axAutoIterations" hidden="1">50000</definedName>
    <definedName name="_AtRisk_SimSetting_MultipleCPUCount" hidden="1">8</definedName>
    <definedName name="_AtRisk_SimSetting_MultipleCPUManualCount" hidden="1">8</definedName>
    <definedName name="_AtRisk_SimSetting_MultipleCPUMode" hidden="1">2</definedName>
    <definedName name="_AtRisk_SimSetting_MultipleCPUModeV8" hidden="1">2</definedName>
    <definedName name="_AtRisk_SimSetting_RandomNumberGenerator" hidden="1">0</definedName>
    <definedName name="_AtRisk_SimSetting_ReportOptionCustomItemsCount"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2047</definedName>
    <definedName name="_AtRisk_SimSetting_ReportOptionReportsFileType" hidden="1">1</definedName>
    <definedName name="_AtRisk_SimSetting_ReportOptionSelectiveQR" hidden="1">FALSE</definedName>
    <definedName name="_AtRisk_SimSetting_ReportsList" hidden="1">2047</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_Key1" hidden="1">#REF!</definedName>
    <definedName name="_Key2" hidden="1">#REF!</definedName>
    <definedName name="_msoanchor_1">'WW_Veg_Fruits_Juice_(F-8)'!$A$68</definedName>
    <definedName name="_Order1" hidden="1">255</definedName>
    <definedName name="_Order2" hidden="1">255</definedName>
    <definedName name="_Regression_Out" hidden="1">'[3]327007'!#REF!</definedName>
    <definedName name="_Regression_X" hidden="1">'[3]327007'!#REF!</definedName>
    <definedName name="_Regression_Y" hidden="1">'[3]327007'!#REF!</definedName>
    <definedName name="_Sort" hidden="1">#REF!</definedName>
    <definedName name="AD_biogas_gen">[4]Constants!$H$32</definedName>
    <definedName name="AD_DE">[4]Constants!$H$36</definedName>
    <definedName name="AD_Flow_per_capita">[4]Constants!$H$33</definedName>
    <definedName name="AD_FRAC_CH4">[4]Constants!$H$34</definedName>
    <definedName name="AD_p_CH4">[4]Constants!$H$35</definedName>
    <definedName name="Bo_BOD">[5]Constants!$H$5</definedName>
    <definedName name="Bo_COD">[5]Constants!$H$6</definedName>
    <definedName name="CRF_InventoryYear">[6]Sheet1!$C$6</definedName>
    <definedName name="CRF_Submission">[6]Sheet1!$C$30</definedName>
    <definedName name="D_mcf">[7]NOTES!$AJ$10:$AK$59</definedName>
    <definedName name="days_to_yr">[4]Constants!$C$12</definedName>
    <definedName name="Domestic">'[8]Dom Calcs'!$P$22</definedName>
    <definedName name="Domestic_12">'[9]Dom Calcs'!$P$22</definedName>
    <definedName name="Domestic_13">'[10]Dom Calcs'!$P$22</definedName>
    <definedName name="Domestic_2">'[11]Dom Calcs'!$P$22</definedName>
    <definedName name="EF_BOD_CH4shlwlagoon">[4]Constants!$J$20</definedName>
    <definedName name="EF_CH4aerobic">[4]Constants!$J$14</definedName>
    <definedName name="EF_CH4anarctr">[4]Constants!$J$17</definedName>
    <definedName name="EF_CH4cw">[4]Constants!$J$28</definedName>
    <definedName name="EF_COD_CH4anarctr">[4]Constants!$K$19</definedName>
    <definedName name="EF_COD_CH4lagoon">[4]Constants!$K$23</definedName>
    <definedName name="EF_COD_CH4shlwlagoon">[4]Constants!$K$21</definedName>
    <definedName name="EF_N2Oaerobic">[4]Constants!$L$15</definedName>
    <definedName name="EF_N2Oanarctr">[4]Constants!$L$18</definedName>
    <definedName name="EF_N2Ocw">[4]Constants!$L$29</definedName>
    <definedName name="EF_N2Oseptic">[4]Constants!$L$24</definedName>
    <definedName name="EF_Tier1">[4]Constants!$K$10</definedName>
    <definedName name="EFeffluent">[4]Constants!$J$5</definedName>
    <definedName name="EFeffluent_COD">[4]Constants!$L$6</definedName>
    <definedName name="EFimp">[4]Constants!$K$11</definedName>
    <definedName name="EFnonimp">[4]Constants!$K$9</definedName>
    <definedName name="EFother">[4]Constants!$J$7</definedName>
    <definedName name="EFrle">[4]Constants!$J$8</definedName>
    <definedName name="EFseptic">[4]Constants!$J$27</definedName>
    <definedName name="Findcom">[4]Constants!$H$42</definedName>
    <definedName name="Findcom_septic">[4]Constants!$H$43</definedName>
    <definedName name="Fnoncon">[4]Constants!$H$40</definedName>
    <definedName name="FVJ_BOD_COD">[4]Constants!$C$28</definedName>
    <definedName name="g_to_Gg">[4]Constants!$C$17</definedName>
    <definedName name="g_to_kg">[4]Constants!$C$15</definedName>
    <definedName name="g_to_lb">[4]Constants!$C$10</definedName>
    <definedName name="gal_to_m3">[4]Constants!$C$11</definedName>
    <definedName name="Gg_to_Tg">[4]Constants!$C$18</definedName>
    <definedName name="GWP_CH4">[4]Constants!$C$6</definedName>
    <definedName name="GWP_N2O">[4]Constants!$C$5</definedName>
    <definedName name="HTML_CodePage" hidden="1">1252</definedName>
    <definedName name="HTML_Control" hidden="1">{"'327012'!$A$2:$L$63"}</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"N:\Webbank\W6_uploaded\Client_login\CMM_Member_Files\327013_www_01.htm"</definedName>
    <definedName name="HTML_Title" hidden="1">""</definedName>
    <definedName name="Icollected">[4]Constants!$H$44</definedName>
    <definedName name="Ind_sludge_aer">[4]Constants!$H$47</definedName>
    <definedName name="Ind_sludge_prim">[4]Constants!$H$46</definedName>
    <definedName name="Industrial">'[8]Ind Calcs'!$P$65</definedName>
    <definedName name="Industrial_12">'[9]Ind Calcs'!$P$65</definedName>
    <definedName name="Industrial_13">'[10]Ind Calcs'!$P$65</definedName>
    <definedName name="Industrial_2">'[11]Ind Calcs'!$P$65</definedName>
    <definedName name="kg_to_Gg">[4]Constants!$C$19</definedName>
    <definedName name="Krem_aer_digest">[4]Constants!$C$52</definedName>
    <definedName name="Krem_aer_noprim">[4]Constants!$C$53</definedName>
    <definedName name="Krem_aer_prim">[4]Constants!$C$51</definedName>
    <definedName name="L_to_gal">[4]Constants!$C$9</definedName>
    <definedName name="lbthsndgal_to_kgm3">[4]Constants!$C$22</definedName>
    <definedName name="m3_to_ft3">[4]Constants!$C$21</definedName>
    <definedName name="MP_BOD_COD">[4]Constants!$C$27</definedName>
    <definedName name="N2O_to_N2">[4]Constants!$C$20</definedName>
    <definedName name="Nrem_prim">[4]Constants!$C$43</definedName>
    <definedName name="Nrem_sec">[4]Constants!$C$44</definedName>
    <definedName name="Nrem_tert">[4]Constants!$C$45</definedName>
    <definedName name="Output">'[12]Unc Inputs'!$D$13</definedName>
    <definedName name="Output_13">'[13]Unc Inputs'!$D$92</definedName>
    <definedName name="Output_2">'[14]Unc Inputs'!$D$13</definedName>
    <definedName name="Output2">'[15]Unc Inputs'!$F$45</definedName>
    <definedName name="Output2_13">'[13]Unc Inputs'!$F$88</definedName>
    <definedName name="Output3">'[15]Unc Inputs'!$F$46</definedName>
    <definedName name="Output3_13">'[13]Unc Inputs'!$F$89</definedName>
    <definedName name="p_Ethanol">[4]Constants!$H$37</definedName>
    <definedName name="Pal_Workbook_GUID" hidden="1">"V4FF9E4WUBQ7DSTAQ8J7PEJT"</definedName>
    <definedName name="PalisadeReportWorkbookCreatedBy">"AtRisk"</definedName>
    <definedName name="Perc_CH4_released">[4]Constants!$H$38</definedName>
    <definedName name="Petro_BOD_COD">[4]Constants!$C$32</definedName>
    <definedName name="PP_BOD_COD">[4]Constants!$C$26</definedName>
    <definedName name="PriceSelection">[16]CCDetail5!$AH$5</definedName>
    <definedName name="_xlnm.Print_Area" localSheetId="8">'WW_Breweries_(F-11)'!$O$5:$AA$68</definedName>
    <definedName name="_xlnm.Print_Titles" localSheetId="8">'WW_Breweries_(F-11)'!$7:$7</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FALSE</definedName>
    <definedName name="RiskExcelReportsToGenerate">7554</definedName>
    <definedName name="RiskExcelReportsToGenerate_13">6535</definedName>
    <definedName name="RiskExcelReportsToGenerate_9">6530</definedName>
    <definedName name="RiskFixedSeed" hidden="1">1</definedName>
    <definedName name="RiskGenerateExcelReportsAtEndOfSimulation">TRUE</definedName>
    <definedName name="RiskHasSettings" hidden="1">8</definedName>
    <definedName name="RiskMinimizeOnStart" hidden="1">FALSE</definedName>
    <definedName name="RiskMonitorConvergence" hidden="1">FALSE</definedName>
    <definedName name="RiskMonitorConvergence_13">FALSE</definedName>
    <definedName name="RiskMultipleCPUSupportEnabled" hidden="1">FALSE</definedName>
    <definedName name="RiskNumIterations" hidden="1">10000</definedName>
    <definedName name="RiskNumIterations_12">10000</definedName>
    <definedName name="RiskNumIterations_13">10000</definedName>
    <definedName name="RiskNumSimulations" hidden="1">1</definedName>
    <definedName name="RiskPauseOnError" hidden="1">FALSE</definedName>
    <definedName name="RiskRealTimeResults">TRUE</definedName>
    <definedName name="RiskRealTimeResults_13">FALSE</definedName>
    <definedName name="RiskReportGraphFormat">0</definedName>
    <definedName name="RiskResultsUpdateFreq">10</definedName>
    <definedName name="RiskResultsUpdateFreq_12">100</definedName>
    <definedName name="RiskResultsUpdateFreq_13">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howRiskWindowAtEndOfSimulation">TRUE</definedName>
    <definedName name="RiskStandardRecalc" hidden="1">2</definedName>
    <definedName name="RiskStandardRecalc_13">2</definedName>
    <definedName name="RiskStandardRecalc_9">2</definedName>
    <definedName name="RiskStatFunctionsUpdateFreq">50</definedName>
    <definedName name="RiskTemplateSheetName">"myTemplate"</definedName>
    <definedName name="RiskUpdateDisplay" hidden="1">FALSE</definedName>
    <definedName name="RiskUpdateStatFunctions">TRUE</definedName>
    <definedName name="RiskUseDifferentSeedForEachSim" hidden="1">FALSE</definedName>
    <definedName name="RiskUseFixedSeed" hidden="1">FALSE</definedName>
    <definedName name="RiskUseMultipleCPUs" hidden="1">FALSE</definedName>
    <definedName name="S_mcf">[7]NOTES!$AH$10:$AI$59</definedName>
    <definedName name="scfh_2_tons_yr">[17]_REF!$C$10</definedName>
    <definedName name="SectorBasePrices">[16]CCDetail5!$X$9:$X$126</definedName>
    <definedName name="tblProduction">#REF!</definedName>
    <definedName name="Total">[8]Summary!$Q$31</definedName>
    <definedName name="Total_12">[9]Summary!$Q$31</definedName>
    <definedName name="Total_13">[10]Summary!$Q$31</definedName>
    <definedName name="Total_2">[11]Summary!$Q$31</definedName>
    <definedName name="TOWrem_prim">[4]Constants!$C$36</definedName>
    <definedName name="TOWrem_sec">[4]Constants!$C$37</definedName>
    <definedName name="TOWrem_tert">[4]Constants!$C$38</definedName>
    <definedName name="uncsum">'[12]Unc Inputs'!$A$2:$L$6</definedName>
    <definedName name="uncsum_2">'[14]Unc Inputs'!$A$2:$L$6</definedName>
    <definedName name="WM_BOD_COD">[4]Constants!$C$29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129" i="10" l="1"/>
  <c r="AC129" i="10"/>
  <c r="Z129" i="10"/>
  <c r="W129" i="10"/>
  <c r="T129" i="10"/>
  <c r="Q129" i="10"/>
  <c r="B206" i="9"/>
  <c r="J140" i="9"/>
  <c r="AJ74" i="9"/>
  <c r="AI74" i="9"/>
  <c r="AH74" i="9"/>
  <c r="AG74" i="9"/>
  <c r="AE74" i="9"/>
  <c r="AD74" i="9"/>
  <c r="AC74" i="9"/>
  <c r="Z74" i="9"/>
  <c r="Y74" i="9"/>
  <c r="X74" i="9"/>
  <c r="W74" i="9"/>
  <c r="V74" i="9"/>
  <c r="U74" i="9"/>
  <c r="T74" i="9"/>
  <c r="AB74" i="9" s="1"/>
  <c r="R74" i="9"/>
  <c r="Q74" i="9"/>
  <c r="P74" i="9" s="1"/>
  <c r="N74" i="9"/>
  <c r="M74" i="9"/>
  <c r="L74" i="9"/>
  <c r="I74" i="9"/>
  <c r="H74" i="9"/>
  <c r="E74" i="9"/>
  <c r="B74" i="9"/>
  <c r="J74" i="9" s="1"/>
  <c r="AJ73" i="9"/>
  <c r="AI73" i="9"/>
  <c r="W73" i="9"/>
  <c r="T73" i="9"/>
  <c r="R73" i="9"/>
  <c r="Q73" i="9"/>
  <c r="P73" i="9"/>
  <c r="N73" i="9"/>
  <c r="K73" i="9"/>
  <c r="J73" i="9"/>
  <c r="H73" i="9"/>
  <c r="G73" i="9"/>
  <c r="F73" i="9"/>
  <c r="C73" i="9"/>
  <c r="B73" i="9"/>
  <c r="AJ72" i="9"/>
  <c r="AI72" i="9"/>
  <c r="T72" i="9"/>
  <c r="R72" i="9"/>
  <c r="Q72" i="9"/>
  <c r="L72" i="9"/>
  <c r="J72" i="9"/>
  <c r="I72" i="9"/>
  <c r="H72" i="9"/>
  <c r="E72" i="9"/>
  <c r="D72" i="9"/>
  <c r="B72" i="9"/>
  <c r="M72" i="9" s="1"/>
  <c r="AJ71" i="9"/>
  <c r="AI71" i="9"/>
  <c r="AF71" i="9"/>
  <c r="T71" i="9"/>
  <c r="R71" i="9"/>
  <c r="Q71" i="9"/>
  <c r="O71" i="9"/>
  <c r="J71" i="9"/>
  <c r="G71" i="9"/>
  <c r="F71" i="9"/>
  <c r="D71" i="9"/>
  <c r="C71" i="9"/>
  <c r="B71" i="9"/>
  <c r="L71" i="9" s="1"/>
  <c r="AJ70" i="9"/>
  <c r="AI70" i="9"/>
  <c r="AH70" i="9"/>
  <c r="AG70" i="9"/>
  <c r="AF70" i="9"/>
  <c r="AE70" i="9"/>
  <c r="AD70" i="9"/>
  <c r="AC70" i="9"/>
  <c r="Z70" i="9"/>
  <c r="Y70" i="9"/>
  <c r="X70" i="9"/>
  <c r="W70" i="9"/>
  <c r="V70" i="9"/>
  <c r="U70" i="9"/>
  <c r="T70" i="9"/>
  <c r="AB70" i="9" s="1"/>
  <c r="R70" i="9"/>
  <c r="Q70" i="9"/>
  <c r="P70" i="9" s="1"/>
  <c r="N70" i="9"/>
  <c r="M70" i="9"/>
  <c r="L70" i="9"/>
  <c r="I70" i="9"/>
  <c r="H70" i="9"/>
  <c r="F70" i="9"/>
  <c r="E70" i="9"/>
  <c r="B70" i="9"/>
  <c r="J70" i="9" s="1"/>
  <c r="AJ69" i="9"/>
  <c r="AI69" i="9"/>
  <c r="AF69" i="9" s="1"/>
  <c r="X69" i="9"/>
  <c r="W69" i="9"/>
  <c r="T69" i="9"/>
  <c r="R69" i="9"/>
  <c r="Q69" i="9"/>
  <c r="P69" i="9"/>
  <c r="N69" i="9"/>
  <c r="K69" i="9"/>
  <c r="J69" i="9"/>
  <c r="H69" i="9"/>
  <c r="G69" i="9"/>
  <c r="F69" i="9"/>
  <c r="C69" i="9"/>
  <c r="B69" i="9"/>
  <c r="AJ68" i="9"/>
  <c r="AI68" i="9"/>
  <c r="AH68" i="9"/>
  <c r="V68" i="9"/>
  <c r="T68" i="9"/>
  <c r="R68" i="9"/>
  <c r="Q68" i="9"/>
  <c r="L68" i="9"/>
  <c r="J68" i="9"/>
  <c r="I68" i="9"/>
  <c r="H68" i="9"/>
  <c r="E68" i="9"/>
  <c r="D68" i="9"/>
  <c r="B68" i="9"/>
  <c r="M68" i="9" s="1"/>
  <c r="AJ67" i="9"/>
  <c r="AI67" i="9"/>
  <c r="T67" i="9"/>
  <c r="R67" i="9"/>
  <c r="Q67" i="9"/>
  <c r="O67" i="9"/>
  <c r="J67" i="9"/>
  <c r="G67" i="9"/>
  <c r="F67" i="9"/>
  <c r="D67" i="9"/>
  <c r="C67" i="9"/>
  <c r="B67" i="9"/>
  <c r="L67" i="9" s="1"/>
  <c r="AJ66" i="9"/>
  <c r="AI66" i="9"/>
  <c r="AH66" i="9"/>
  <c r="AG66" i="9"/>
  <c r="AF66" i="9"/>
  <c r="AE66" i="9"/>
  <c r="AD66" i="9"/>
  <c r="AC66" i="9"/>
  <c r="Z66" i="9"/>
  <c r="Y66" i="9"/>
  <c r="X66" i="9"/>
  <c r="W66" i="9"/>
  <c r="V66" i="9"/>
  <c r="U66" i="9"/>
  <c r="T66" i="9"/>
  <c r="AB66" i="9" s="1"/>
  <c r="R66" i="9"/>
  <c r="Q66" i="9"/>
  <c r="P66" i="9" s="1"/>
  <c r="O66" i="9"/>
  <c r="N66" i="9"/>
  <c r="M66" i="9"/>
  <c r="L66" i="9"/>
  <c r="I66" i="9"/>
  <c r="H66" i="9"/>
  <c r="G66" i="9"/>
  <c r="E66" i="9"/>
  <c r="D66" i="9"/>
  <c r="B66" i="9"/>
  <c r="J66" i="9" s="1"/>
  <c r="AJ65" i="9"/>
  <c r="AI65" i="9"/>
  <c r="AH65" i="9" s="1"/>
  <c r="AB65" i="9"/>
  <c r="AA65" i="9"/>
  <c r="Y65" i="9"/>
  <c r="T65" i="9"/>
  <c r="R65" i="9"/>
  <c r="Q65" i="9"/>
  <c r="B65" i="9"/>
  <c r="AJ64" i="9"/>
  <c r="AI64" i="9"/>
  <c r="AD64" i="9"/>
  <c r="AC64" i="9"/>
  <c r="T64" i="9"/>
  <c r="R64" i="9"/>
  <c r="Q64" i="9"/>
  <c r="M64" i="9" s="1"/>
  <c r="P64" i="9"/>
  <c r="I64" i="9"/>
  <c r="H64" i="9"/>
  <c r="E64" i="9"/>
  <c r="D64" i="9"/>
  <c r="B64" i="9"/>
  <c r="K64" i="9" s="1"/>
  <c r="AJ63" i="9"/>
  <c r="AI63" i="9"/>
  <c r="AF63" i="9"/>
  <c r="AE63" i="9"/>
  <c r="AC63" i="9"/>
  <c r="V63" i="9"/>
  <c r="U63" i="9"/>
  <c r="T63" i="9"/>
  <c r="R63" i="9"/>
  <c r="Q63" i="9"/>
  <c r="L63" i="9"/>
  <c r="B63" i="9"/>
  <c r="AJ62" i="9"/>
  <c r="AI62" i="9"/>
  <c r="AH62" i="9"/>
  <c r="AG62" i="9"/>
  <c r="AF62" i="9"/>
  <c r="AE62" i="9"/>
  <c r="AD62" i="9"/>
  <c r="AC62" i="9"/>
  <c r="Z62" i="9"/>
  <c r="Y62" i="9"/>
  <c r="X62" i="9"/>
  <c r="W62" i="9"/>
  <c r="V62" i="9"/>
  <c r="U62" i="9"/>
  <c r="T62" i="9"/>
  <c r="AB62" i="9" s="1"/>
  <c r="R62" i="9"/>
  <c r="Q62" i="9"/>
  <c r="G62" i="9" s="1"/>
  <c r="H62" i="9"/>
  <c r="B62" i="9"/>
  <c r="AJ61" i="9"/>
  <c r="AI61" i="9"/>
  <c r="AH61" i="9"/>
  <c r="AG61" i="9"/>
  <c r="AE61" i="9"/>
  <c r="X61" i="9"/>
  <c r="W61" i="9"/>
  <c r="T61" i="9"/>
  <c r="R61" i="9"/>
  <c r="Q61" i="9"/>
  <c r="K61" i="9"/>
  <c r="J61" i="9"/>
  <c r="B61" i="9"/>
  <c r="I61" i="9" s="1"/>
  <c r="AJ60" i="9"/>
  <c r="AI60" i="9"/>
  <c r="AA60" i="9" s="1"/>
  <c r="Z60" i="9"/>
  <c r="Y60" i="9"/>
  <c r="T60" i="9"/>
  <c r="R60" i="9"/>
  <c r="Q60" i="9"/>
  <c r="P60" i="9"/>
  <c r="M60" i="9"/>
  <c r="L60" i="9"/>
  <c r="D60" i="9"/>
  <c r="C60" i="9"/>
  <c r="B60" i="9"/>
  <c r="AJ59" i="9"/>
  <c r="AI59" i="9"/>
  <c r="X59" i="9" s="1"/>
  <c r="AC59" i="9"/>
  <c r="AB59" i="9"/>
  <c r="AA59" i="9"/>
  <c r="W59" i="9"/>
  <c r="T59" i="9"/>
  <c r="R59" i="9"/>
  <c r="Q59" i="9"/>
  <c r="O59" i="9"/>
  <c r="N59" i="9"/>
  <c r="M59" i="9"/>
  <c r="G59" i="9"/>
  <c r="F59" i="9"/>
  <c r="E59" i="9"/>
  <c r="D59" i="9"/>
  <c r="C59" i="9"/>
  <c r="B59" i="9"/>
  <c r="K59" i="9" s="1"/>
  <c r="AJ58" i="9"/>
  <c r="AI58" i="9"/>
  <c r="AH58" i="9"/>
  <c r="AG58" i="9"/>
  <c r="AF58" i="9"/>
  <c r="AE58" i="9"/>
  <c r="AD58" i="9"/>
  <c r="Y58" i="9"/>
  <c r="X58" i="9"/>
  <c r="W58" i="9"/>
  <c r="V58" i="9"/>
  <c r="U58" i="9"/>
  <c r="T58" i="9"/>
  <c r="AA58" i="9" s="1"/>
  <c r="R58" i="9"/>
  <c r="Q58" i="9"/>
  <c r="P58" i="9"/>
  <c r="O58" i="9"/>
  <c r="N58" i="9"/>
  <c r="M58" i="9"/>
  <c r="L58" i="9"/>
  <c r="K58" i="9"/>
  <c r="I58" i="9"/>
  <c r="H58" i="9"/>
  <c r="G58" i="9"/>
  <c r="F58" i="9"/>
  <c r="E58" i="9"/>
  <c r="D58" i="9"/>
  <c r="C58" i="9"/>
  <c r="B58" i="9"/>
  <c r="J58" i="9" s="1"/>
  <c r="AJ57" i="9"/>
  <c r="AI57" i="9"/>
  <c r="AH57" i="9"/>
  <c r="AG57" i="9"/>
  <c r="AF57" i="9"/>
  <c r="Y57" i="9"/>
  <c r="X57" i="9"/>
  <c r="W57" i="9"/>
  <c r="T57" i="9"/>
  <c r="R57" i="9"/>
  <c r="Q57" i="9"/>
  <c r="O57" i="9"/>
  <c r="N57" i="9"/>
  <c r="M57" i="9"/>
  <c r="J57" i="9"/>
  <c r="F57" i="9"/>
  <c r="E57" i="9"/>
  <c r="C57" i="9"/>
  <c r="B57" i="9"/>
  <c r="AJ56" i="9"/>
  <c r="AI56" i="9"/>
  <c r="AD56" i="9"/>
  <c r="AC56" i="9"/>
  <c r="T56" i="9"/>
  <c r="AF56" i="9" s="1"/>
  <c r="R56" i="9"/>
  <c r="Q56" i="9"/>
  <c r="L56" i="9"/>
  <c r="K56" i="9"/>
  <c r="J56" i="9"/>
  <c r="B56" i="9"/>
  <c r="AJ55" i="9"/>
  <c r="AI55" i="9"/>
  <c r="AA55" i="9"/>
  <c r="T55" i="9"/>
  <c r="R55" i="9"/>
  <c r="Q55" i="9"/>
  <c r="J55" i="9"/>
  <c r="I55" i="9"/>
  <c r="G55" i="9"/>
  <c r="B55" i="9"/>
  <c r="O55" i="9" s="1"/>
  <c r="AJ54" i="9"/>
  <c r="AI54" i="9"/>
  <c r="AH54" i="9"/>
  <c r="AF54" i="9"/>
  <c r="AB54" i="9"/>
  <c r="Z54" i="9"/>
  <c r="Y54" i="9"/>
  <c r="W54" i="9"/>
  <c r="T54" i="9"/>
  <c r="AA54" i="9" s="1"/>
  <c r="R54" i="9"/>
  <c r="Q54" i="9"/>
  <c r="P54" i="9"/>
  <c r="I54" i="9"/>
  <c r="H54" i="9"/>
  <c r="G54" i="9"/>
  <c r="B54" i="9"/>
  <c r="AJ53" i="9"/>
  <c r="AI53" i="9"/>
  <c r="Y53" i="9"/>
  <c r="T53" i="9"/>
  <c r="R53" i="9"/>
  <c r="Q53" i="9"/>
  <c r="F53" i="9" s="1"/>
  <c r="P53" i="9"/>
  <c r="B53" i="9"/>
  <c r="AJ52" i="9"/>
  <c r="AI52" i="9"/>
  <c r="AH52" i="9"/>
  <c r="AG52" i="9"/>
  <c r="AF52" i="9"/>
  <c r="Y52" i="9"/>
  <c r="X52" i="9"/>
  <c r="V52" i="9"/>
  <c r="T52" i="9"/>
  <c r="R52" i="9"/>
  <c r="Q52" i="9"/>
  <c r="O52" i="9"/>
  <c r="M52" i="9"/>
  <c r="L52" i="9"/>
  <c r="J52" i="9"/>
  <c r="E52" i="9"/>
  <c r="D52" i="9"/>
  <c r="C52" i="9"/>
  <c r="B52" i="9"/>
  <c r="AJ51" i="9"/>
  <c r="AI51" i="9"/>
  <c r="AD51" i="9"/>
  <c r="U51" i="9"/>
  <c r="T51" i="9"/>
  <c r="R51" i="9"/>
  <c r="Q51" i="9"/>
  <c r="B51" i="9"/>
  <c r="AJ50" i="9"/>
  <c r="AI50" i="9"/>
  <c r="AC50" i="9"/>
  <c r="AB50" i="9"/>
  <c r="U50" i="9"/>
  <c r="T50" i="9"/>
  <c r="R50" i="9"/>
  <c r="Q50" i="9"/>
  <c r="J50" i="9"/>
  <c r="D50" i="9"/>
  <c r="C50" i="9"/>
  <c r="B50" i="9"/>
  <c r="AJ49" i="9"/>
  <c r="AI49" i="9"/>
  <c r="AE49" i="9"/>
  <c r="AD49" i="9"/>
  <c r="AC49" i="9"/>
  <c r="AA49" i="9"/>
  <c r="W49" i="9"/>
  <c r="V49" i="9"/>
  <c r="U49" i="9"/>
  <c r="T49" i="9"/>
  <c r="AH49" i="9" s="1"/>
  <c r="R49" i="9"/>
  <c r="Q49" i="9"/>
  <c r="E49" i="9" s="1"/>
  <c r="N49" i="9"/>
  <c r="M49" i="9"/>
  <c r="L49" i="9"/>
  <c r="I49" i="9"/>
  <c r="H49" i="9"/>
  <c r="F49" i="9"/>
  <c r="D49" i="9"/>
  <c r="B49" i="9"/>
  <c r="P49" i="9" s="1"/>
  <c r="AJ48" i="9"/>
  <c r="AI48" i="9"/>
  <c r="AF48" i="9"/>
  <c r="AE48" i="9"/>
  <c r="Y48" i="9"/>
  <c r="X48" i="9"/>
  <c r="W48" i="9"/>
  <c r="T48" i="9"/>
  <c r="R48" i="9"/>
  <c r="Q48" i="9"/>
  <c r="N48" i="9"/>
  <c r="K48" i="9"/>
  <c r="J48" i="9"/>
  <c r="H48" i="9"/>
  <c r="G48" i="9"/>
  <c r="F48" i="9"/>
  <c r="B48" i="9"/>
  <c r="AJ47" i="9"/>
  <c r="AI47" i="9"/>
  <c r="AD47" i="9"/>
  <c r="V47" i="9"/>
  <c r="T47" i="9"/>
  <c r="R47" i="9"/>
  <c r="Q47" i="9"/>
  <c r="E47" i="9" s="1"/>
  <c r="J47" i="9"/>
  <c r="B47" i="9"/>
  <c r="AJ46" i="9"/>
  <c r="AI46" i="9"/>
  <c r="AF46" i="9"/>
  <c r="AB46" i="9"/>
  <c r="AA46" i="9"/>
  <c r="T46" i="9"/>
  <c r="R46" i="9"/>
  <c r="Q46" i="9"/>
  <c r="B46" i="9"/>
  <c r="AJ45" i="9"/>
  <c r="AI45" i="9"/>
  <c r="AH45" i="9"/>
  <c r="AG45" i="9"/>
  <c r="AE45" i="9"/>
  <c r="AD45" i="9"/>
  <c r="AC45" i="9"/>
  <c r="AA45" i="9"/>
  <c r="Z45" i="9"/>
  <c r="Y45" i="9"/>
  <c r="W45" i="9"/>
  <c r="V45" i="9"/>
  <c r="U45" i="9"/>
  <c r="T45" i="9"/>
  <c r="AF45" i="9" s="1"/>
  <c r="R45" i="9"/>
  <c r="Q45" i="9"/>
  <c r="L45" i="9" s="1"/>
  <c r="B45" i="9"/>
  <c r="AJ44" i="9"/>
  <c r="AI44" i="9"/>
  <c r="X44" i="9" s="1"/>
  <c r="AE44" i="9"/>
  <c r="AB44" i="9"/>
  <c r="T44" i="9"/>
  <c r="R44" i="9"/>
  <c r="Q44" i="9"/>
  <c r="P44" i="9"/>
  <c r="K44" i="9"/>
  <c r="J44" i="9"/>
  <c r="H44" i="9"/>
  <c r="F44" i="9"/>
  <c r="D44" i="9"/>
  <c r="B44" i="9"/>
  <c r="G44" i="9" s="1"/>
  <c r="AJ43" i="9"/>
  <c r="AI43" i="9"/>
  <c r="AD43" i="9"/>
  <c r="Y43" i="9"/>
  <c r="T43" i="9"/>
  <c r="R43" i="9"/>
  <c r="Q43" i="9"/>
  <c r="M43" i="9" s="1"/>
  <c r="P43" i="9"/>
  <c r="O43" i="9"/>
  <c r="N43" i="9"/>
  <c r="L43" i="9"/>
  <c r="K43" i="9"/>
  <c r="I43" i="9"/>
  <c r="H43" i="9"/>
  <c r="G43" i="9"/>
  <c r="F43" i="9"/>
  <c r="D43" i="9"/>
  <c r="C43" i="9"/>
  <c r="B43" i="9"/>
  <c r="J43" i="9" s="1"/>
  <c r="AJ42" i="9"/>
  <c r="AI42" i="9"/>
  <c r="AG42" i="9" s="1"/>
  <c r="AH42" i="9"/>
  <c r="AE42" i="9"/>
  <c r="AD42" i="9"/>
  <c r="AA42" i="9"/>
  <c r="Z42" i="9"/>
  <c r="W42" i="9"/>
  <c r="V42" i="9"/>
  <c r="T42" i="9"/>
  <c r="AC42" i="9" s="1"/>
  <c r="R42" i="9"/>
  <c r="Q42" i="9"/>
  <c r="N42" i="9" s="1"/>
  <c r="F42" i="9"/>
  <c r="B42" i="9"/>
  <c r="AJ41" i="9"/>
  <c r="AI41" i="9"/>
  <c r="AB41" i="9"/>
  <c r="Y41" i="9"/>
  <c r="T41" i="9"/>
  <c r="R41" i="9"/>
  <c r="Q41" i="9"/>
  <c r="P41" i="9"/>
  <c r="O41" i="9"/>
  <c r="L41" i="9"/>
  <c r="K41" i="9"/>
  <c r="H41" i="9"/>
  <c r="G41" i="9"/>
  <c r="D41" i="9"/>
  <c r="C41" i="9"/>
  <c r="B41" i="9"/>
  <c r="N41" i="9" s="1"/>
  <c r="AJ40" i="9"/>
  <c r="AI40" i="9"/>
  <c r="AD40" i="9" s="1"/>
  <c r="AH40" i="9"/>
  <c r="V40" i="9"/>
  <c r="T40" i="9"/>
  <c r="R40" i="9"/>
  <c r="Q40" i="9"/>
  <c r="M40" i="9"/>
  <c r="B40" i="9"/>
  <c r="J40" i="9" s="1"/>
  <c r="AJ39" i="9"/>
  <c r="AI39" i="9"/>
  <c r="AC39" i="9"/>
  <c r="T39" i="9"/>
  <c r="AF39" i="9" s="1"/>
  <c r="R39" i="9"/>
  <c r="Q39" i="9"/>
  <c r="M39" i="9" s="1"/>
  <c r="P39" i="9"/>
  <c r="O39" i="9"/>
  <c r="N39" i="9"/>
  <c r="L39" i="9"/>
  <c r="K39" i="9"/>
  <c r="I39" i="9"/>
  <c r="H39" i="9"/>
  <c r="G39" i="9"/>
  <c r="F39" i="9"/>
  <c r="D39" i="9"/>
  <c r="C39" i="9"/>
  <c r="B39" i="9"/>
  <c r="J39" i="9" s="1"/>
  <c r="AJ38" i="9"/>
  <c r="AI38" i="9"/>
  <c r="Y38" i="9" s="1"/>
  <c r="AH38" i="9"/>
  <c r="AE38" i="9"/>
  <c r="AD38" i="9"/>
  <c r="AA38" i="9"/>
  <c r="Z38" i="9"/>
  <c r="W38" i="9"/>
  <c r="V38" i="9"/>
  <c r="T38" i="9"/>
  <c r="AC38" i="9" s="1"/>
  <c r="R38" i="9"/>
  <c r="Q38" i="9"/>
  <c r="E38" i="9" s="1"/>
  <c r="N38" i="9"/>
  <c r="M38" i="9"/>
  <c r="I38" i="9"/>
  <c r="F38" i="9"/>
  <c r="B38" i="9"/>
  <c r="L38" i="9" s="1"/>
  <c r="AJ37" i="9"/>
  <c r="AI37" i="9"/>
  <c r="AF37" i="9"/>
  <c r="T37" i="9"/>
  <c r="AG37" i="9" s="1"/>
  <c r="R37" i="9"/>
  <c r="Q37" i="9"/>
  <c r="P37" i="9"/>
  <c r="O37" i="9"/>
  <c r="L37" i="9"/>
  <c r="K37" i="9"/>
  <c r="H37" i="9"/>
  <c r="G37" i="9"/>
  <c r="D37" i="9"/>
  <c r="C37" i="9"/>
  <c r="B37" i="9"/>
  <c r="N37" i="9" s="1"/>
  <c r="AJ36" i="9"/>
  <c r="AI36" i="9"/>
  <c r="AH36" i="9" s="1"/>
  <c r="AD36" i="9"/>
  <c r="W36" i="9"/>
  <c r="V36" i="9"/>
  <c r="T36" i="9"/>
  <c r="AG36" i="9" s="1"/>
  <c r="R36" i="9"/>
  <c r="Q36" i="9"/>
  <c r="N36" i="9"/>
  <c r="I36" i="9"/>
  <c r="F36" i="9"/>
  <c r="E36" i="9"/>
  <c r="B36" i="9"/>
  <c r="AJ35" i="9"/>
  <c r="AI35" i="9"/>
  <c r="AB35" i="9"/>
  <c r="T35" i="9"/>
  <c r="AG35" i="9" s="1"/>
  <c r="R35" i="9"/>
  <c r="Q35" i="9"/>
  <c r="N35" i="9" s="1"/>
  <c r="P35" i="9"/>
  <c r="O35" i="9"/>
  <c r="L35" i="9"/>
  <c r="K35" i="9"/>
  <c r="I35" i="9"/>
  <c r="H35" i="9"/>
  <c r="G35" i="9"/>
  <c r="F35" i="9"/>
  <c r="D35" i="9"/>
  <c r="C35" i="9"/>
  <c r="B35" i="9"/>
  <c r="J35" i="9" s="1"/>
  <c r="AJ34" i="9"/>
  <c r="AI34" i="9"/>
  <c r="AH34" i="9"/>
  <c r="AE34" i="9"/>
  <c r="AD34" i="9"/>
  <c r="AA34" i="9"/>
  <c r="Z34" i="9"/>
  <c r="W34" i="9"/>
  <c r="V34" i="9"/>
  <c r="T34" i="9"/>
  <c r="AC34" i="9" s="1"/>
  <c r="R34" i="9"/>
  <c r="Q34" i="9"/>
  <c r="J34" i="9"/>
  <c r="B34" i="9"/>
  <c r="M34" i="9" s="1"/>
  <c r="AJ33" i="9"/>
  <c r="AI33" i="9"/>
  <c r="AG33" i="9"/>
  <c r="AF33" i="9"/>
  <c r="AC33" i="9"/>
  <c r="AB33" i="9"/>
  <c r="X33" i="9"/>
  <c r="T33" i="9"/>
  <c r="R33" i="9"/>
  <c r="Q33" i="9"/>
  <c r="P33" i="9"/>
  <c r="O33" i="9"/>
  <c r="L33" i="9"/>
  <c r="K33" i="9"/>
  <c r="H33" i="9"/>
  <c r="G33" i="9"/>
  <c r="D33" i="9"/>
  <c r="C33" i="9"/>
  <c r="B33" i="9"/>
  <c r="N33" i="9" s="1"/>
  <c r="AJ32" i="9"/>
  <c r="AI32" i="9"/>
  <c r="AH32" i="9"/>
  <c r="AE32" i="9"/>
  <c r="AD32" i="9"/>
  <c r="AA32" i="9"/>
  <c r="Z32" i="9"/>
  <c r="W32" i="9"/>
  <c r="V32" i="9"/>
  <c r="T32" i="9"/>
  <c r="AG32" i="9" s="1"/>
  <c r="R32" i="9"/>
  <c r="Q32" i="9"/>
  <c r="J32" i="9"/>
  <c r="B32" i="9"/>
  <c r="AJ31" i="9"/>
  <c r="AI31" i="9"/>
  <c r="AG31" i="9"/>
  <c r="AF31" i="9"/>
  <c r="AC31" i="9"/>
  <c r="AB31" i="9"/>
  <c r="X31" i="9"/>
  <c r="T31" i="9"/>
  <c r="R31" i="9"/>
  <c r="Q31" i="9"/>
  <c r="N31" i="9" s="1"/>
  <c r="P31" i="9"/>
  <c r="O31" i="9"/>
  <c r="L31" i="9"/>
  <c r="K31" i="9"/>
  <c r="I31" i="9"/>
  <c r="H31" i="9"/>
  <c r="G31" i="9"/>
  <c r="F31" i="9"/>
  <c r="D31" i="9"/>
  <c r="C31" i="9"/>
  <c r="B31" i="9"/>
  <c r="J31" i="9" s="1"/>
  <c r="AJ30" i="9"/>
  <c r="AI30" i="9"/>
  <c r="W30" i="9" s="1"/>
  <c r="AH30" i="9"/>
  <c r="AE30" i="9"/>
  <c r="AD30" i="9"/>
  <c r="AA30" i="9"/>
  <c r="Z30" i="9"/>
  <c r="V30" i="9"/>
  <c r="T30" i="9"/>
  <c r="AC30" i="9" s="1"/>
  <c r="R30" i="9"/>
  <c r="Q30" i="9"/>
  <c r="J30" i="9" s="1"/>
  <c r="N30" i="9"/>
  <c r="M30" i="9"/>
  <c r="F30" i="9"/>
  <c r="B30" i="9"/>
  <c r="AJ29" i="9"/>
  <c r="AI29" i="9"/>
  <c r="T29" i="9"/>
  <c r="X29" i="9" s="1"/>
  <c r="R29" i="9"/>
  <c r="Q29" i="9"/>
  <c r="P29" i="9"/>
  <c r="O29" i="9"/>
  <c r="L29" i="9"/>
  <c r="K29" i="9"/>
  <c r="H29" i="9"/>
  <c r="G29" i="9"/>
  <c r="D29" i="9"/>
  <c r="C29" i="9"/>
  <c r="B29" i="9"/>
  <c r="N29" i="9" s="1"/>
  <c r="AJ28" i="9"/>
  <c r="AI28" i="9"/>
  <c r="AH28" i="9"/>
  <c r="AE28" i="9"/>
  <c r="AD28" i="9"/>
  <c r="AA28" i="9"/>
  <c r="Z28" i="9"/>
  <c r="V28" i="9"/>
  <c r="T28" i="9"/>
  <c r="AG28" i="9" s="1"/>
  <c r="R28" i="9"/>
  <c r="Q28" i="9"/>
  <c r="N28" i="9"/>
  <c r="I28" i="9"/>
  <c r="D28" i="9"/>
  <c r="B28" i="9"/>
  <c r="L28" i="9" s="1"/>
  <c r="AJ27" i="9"/>
  <c r="AI27" i="9"/>
  <c r="AH27" i="9"/>
  <c r="AC27" i="9"/>
  <c r="AB27" i="9"/>
  <c r="X27" i="9"/>
  <c r="T27" i="9"/>
  <c r="AE27" i="9" s="1"/>
  <c r="R27" i="9"/>
  <c r="Q27" i="9"/>
  <c r="O27" i="9" s="1"/>
  <c r="N27" i="9"/>
  <c r="H27" i="9"/>
  <c r="G27" i="9"/>
  <c r="C27" i="9"/>
  <c r="B27" i="9"/>
  <c r="AJ26" i="9"/>
  <c r="AI26" i="9"/>
  <c r="AH26" i="9"/>
  <c r="Y26" i="9"/>
  <c r="T26" i="9"/>
  <c r="R26" i="9"/>
  <c r="Q26" i="9"/>
  <c r="I26" i="9" s="1"/>
  <c r="P26" i="9"/>
  <c r="N26" i="9"/>
  <c r="M26" i="9"/>
  <c r="J26" i="9"/>
  <c r="H26" i="9"/>
  <c r="F26" i="9"/>
  <c r="E26" i="9"/>
  <c r="D26" i="9"/>
  <c r="C26" i="9"/>
  <c r="B26" i="9"/>
  <c r="AJ25" i="9"/>
  <c r="AI25" i="9"/>
  <c r="AF25" i="9"/>
  <c r="AE25" i="9"/>
  <c r="AD25" i="9"/>
  <c r="AA25" i="9"/>
  <c r="W25" i="9"/>
  <c r="V25" i="9"/>
  <c r="U25" i="9"/>
  <c r="T25" i="9"/>
  <c r="R25" i="9"/>
  <c r="Q25" i="9"/>
  <c r="N25" i="9"/>
  <c r="M25" i="9"/>
  <c r="L25" i="9"/>
  <c r="H25" i="9"/>
  <c r="E25" i="9"/>
  <c r="D25" i="9"/>
  <c r="C25" i="9"/>
  <c r="B25" i="9"/>
  <c r="I25" i="9" s="1"/>
  <c r="AJ24" i="9"/>
  <c r="AI24" i="9"/>
  <c r="AF24" i="9" s="1"/>
  <c r="AE24" i="9"/>
  <c r="AD24" i="9"/>
  <c r="Z24" i="9"/>
  <c r="V24" i="9"/>
  <c r="U24" i="9"/>
  <c r="T24" i="9"/>
  <c r="R24" i="9"/>
  <c r="Q24" i="9"/>
  <c r="P24" i="9" s="1"/>
  <c r="M24" i="9"/>
  <c r="L24" i="9"/>
  <c r="I24" i="9"/>
  <c r="E24" i="9"/>
  <c r="D24" i="9"/>
  <c r="B24" i="9"/>
  <c r="J24" i="9" s="1"/>
  <c r="AJ23" i="9"/>
  <c r="AI23" i="9"/>
  <c r="AF23" i="9"/>
  <c r="AE23" i="9"/>
  <c r="X23" i="9"/>
  <c r="W23" i="9"/>
  <c r="T23" i="9"/>
  <c r="AC23" i="9" s="1"/>
  <c r="R23" i="9"/>
  <c r="Q23" i="9"/>
  <c r="P23" i="9"/>
  <c r="O23" i="9"/>
  <c r="N23" i="9"/>
  <c r="M23" i="9"/>
  <c r="K23" i="9"/>
  <c r="I23" i="9"/>
  <c r="H23" i="9"/>
  <c r="G23" i="9"/>
  <c r="F23" i="9"/>
  <c r="E23" i="9"/>
  <c r="C23" i="9"/>
  <c r="B23" i="9"/>
  <c r="L23" i="9" s="1"/>
  <c r="AJ22" i="9"/>
  <c r="AI22" i="9"/>
  <c r="AF22" i="9" s="1"/>
  <c r="AH22" i="9"/>
  <c r="AG22" i="9"/>
  <c r="AD22" i="9"/>
  <c r="AA22" i="9"/>
  <c r="Z22" i="9"/>
  <c r="Y22" i="9"/>
  <c r="V22" i="9"/>
  <c r="T22" i="9"/>
  <c r="AE22" i="9" s="1"/>
  <c r="R22" i="9"/>
  <c r="Q22" i="9"/>
  <c r="P22" i="9" s="1"/>
  <c r="I22" i="9"/>
  <c r="B22" i="9"/>
  <c r="N22" i="9" s="1"/>
  <c r="AJ21" i="9"/>
  <c r="AI21" i="9"/>
  <c r="T21" i="9"/>
  <c r="AG21" i="9" s="1"/>
  <c r="R21" i="9"/>
  <c r="Q21" i="9"/>
  <c r="O21" i="9"/>
  <c r="K21" i="9"/>
  <c r="G21" i="9"/>
  <c r="C21" i="9"/>
  <c r="B21" i="9"/>
  <c r="P21" i="9" s="1"/>
  <c r="AJ20" i="9"/>
  <c r="AI20" i="9"/>
  <c r="AH20" i="9"/>
  <c r="AE20" i="9"/>
  <c r="AD20" i="9"/>
  <c r="AC20" i="9"/>
  <c r="Z20" i="9"/>
  <c r="W20" i="9"/>
  <c r="V20" i="9"/>
  <c r="U20" i="9"/>
  <c r="T20" i="9"/>
  <c r="AA20" i="9" s="1"/>
  <c r="R20" i="9"/>
  <c r="Q20" i="9"/>
  <c r="P20" i="9" s="1"/>
  <c r="M20" i="9"/>
  <c r="I20" i="9"/>
  <c r="E20" i="9"/>
  <c r="B20" i="9"/>
  <c r="J20" i="9" s="1"/>
  <c r="AJ19" i="9"/>
  <c r="AI19" i="9"/>
  <c r="AF19" i="9"/>
  <c r="X19" i="9"/>
  <c r="T19" i="9"/>
  <c r="AC19" i="9" s="1"/>
  <c r="R19" i="9"/>
  <c r="Q19" i="9"/>
  <c r="P19" i="9"/>
  <c r="O19" i="9"/>
  <c r="N19" i="9"/>
  <c r="M19" i="9"/>
  <c r="K19" i="9"/>
  <c r="I19" i="9"/>
  <c r="H19" i="9"/>
  <c r="G19" i="9"/>
  <c r="F19" i="9"/>
  <c r="E19" i="9"/>
  <c r="C19" i="9"/>
  <c r="B19" i="9"/>
  <c r="L19" i="9" s="1"/>
  <c r="AB19" i="9" l="1"/>
  <c r="X21" i="9"/>
  <c r="AF21" i="9"/>
  <c r="E22" i="9"/>
  <c r="M22" i="9"/>
  <c r="AF26" i="9"/>
  <c r="X26" i="9"/>
  <c r="AB29" i="9"/>
  <c r="P32" i="9"/>
  <c r="H32" i="9"/>
  <c r="O32" i="9"/>
  <c r="G32" i="9"/>
  <c r="L32" i="9"/>
  <c r="D32" i="9"/>
  <c r="K32" i="9"/>
  <c r="C32" i="9"/>
  <c r="V19" i="9"/>
  <c r="AD19" i="9"/>
  <c r="C20" i="9"/>
  <c r="K20" i="9"/>
  <c r="AB20" i="9"/>
  <c r="I21" i="9"/>
  <c r="Z21" i="9"/>
  <c r="AH21" i="9"/>
  <c r="G22" i="9"/>
  <c r="O22" i="9"/>
  <c r="X22" i="9"/>
  <c r="V23" i="9"/>
  <c r="AD23" i="9"/>
  <c r="C24" i="9"/>
  <c r="K24" i="9"/>
  <c r="AB24" i="9"/>
  <c r="AC24" i="9"/>
  <c r="K25" i="9"/>
  <c r="AH25" i="9"/>
  <c r="Z25" i="9"/>
  <c r="AC25" i="9"/>
  <c r="L26" i="9"/>
  <c r="V26" i="9"/>
  <c r="AE26" i="9"/>
  <c r="F27" i="9"/>
  <c r="P27" i="9"/>
  <c r="Z27" i="9"/>
  <c r="AF29" i="9"/>
  <c r="F32" i="9"/>
  <c r="F34" i="9"/>
  <c r="X35" i="9"/>
  <c r="P36" i="9"/>
  <c r="H36" i="9"/>
  <c r="O36" i="9"/>
  <c r="G36" i="9"/>
  <c r="L36" i="9"/>
  <c r="D36" i="9"/>
  <c r="K36" i="9"/>
  <c r="C36" i="9"/>
  <c r="Y37" i="9"/>
  <c r="X39" i="9"/>
  <c r="I40" i="9"/>
  <c r="AA40" i="9"/>
  <c r="AE41" i="9"/>
  <c r="W41" i="9"/>
  <c r="AD41" i="9"/>
  <c r="V41" i="9"/>
  <c r="AC41" i="9"/>
  <c r="U41" i="9"/>
  <c r="AA41" i="9"/>
  <c r="AH41" i="9"/>
  <c r="Z41" i="9"/>
  <c r="L42" i="9"/>
  <c r="AB43" i="9"/>
  <c r="AF43" i="9"/>
  <c r="X43" i="9"/>
  <c r="AC43" i="9"/>
  <c r="AA43" i="9"/>
  <c r="Z43" i="9"/>
  <c r="AH43" i="9"/>
  <c r="W43" i="9"/>
  <c r="AG43" i="9"/>
  <c r="V43" i="9"/>
  <c r="AF44" i="9"/>
  <c r="F45" i="9"/>
  <c r="D47" i="9"/>
  <c r="AG51" i="9"/>
  <c r="Y51" i="9"/>
  <c r="Z51" i="9"/>
  <c r="AH51" i="9"/>
  <c r="X51" i="9"/>
  <c r="AF51" i="9"/>
  <c r="W51" i="9"/>
  <c r="AB51" i="9"/>
  <c r="AA51" i="9"/>
  <c r="AE51" i="9"/>
  <c r="AC51" i="9"/>
  <c r="V51" i="9"/>
  <c r="P65" i="9"/>
  <c r="G65" i="9"/>
  <c r="W19" i="9"/>
  <c r="AE19" i="9"/>
  <c r="D20" i="9"/>
  <c r="L20" i="9"/>
  <c r="J21" i="9"/>
  <c r="AA21" i="9"/>
  <c r="H22" i="9"/>
  <c r="W26" i="9"/>
  <c r="AG26" i="9"/>
  <c r="P28" i="9"/>
  <c r="H28" i="9"/>
  <c r="O28" i="9"/>
  <c r="K28" i="9"/>
  <c r="C28" i="9"/>
  <c r="M28" i="9"/>
  <c r="AG29" i="9"/>
  <c r="I32" i="9"/>
  <c r="I34" i="9"/>
  <c r="Y35" i="9"/>
  <c r="AF36" i="9"/>
  <c r="X36" i="9"/>
  <c r="AC36" i="9"/>
  <c r="U36" i="9"/>
  <c r="AB37" i="9"/>
  <c r="AB39" i="9"/>
  <c r="X41" i="9"/>
  <c r="E42" i="9"/>
  <c r="U43" i="9"/>
  <c r="W44" i="9"/>
  <c r="AD46" i="9"/>
  <c r="V46" i="9"/>
  <c r="AH46" i="9"/>
  <c r="Z46" i="9"/>
  <c r="AG46" i="9"/>
  <c r="Y46" i="9"/>
  <c r="X46" i="9"/>
  <c r="W46" i="9"/>
  <c r="U46" i="9"/>
  <c r="AE46" i="9"/>
  <c r="AC46" i="9"/>
  <c r="AE47" i="9"/>
  <c r="W47" i="9"/>
  <c r="AA47" i="9"/>
  <c r="Z47" i="9"/>
  <c r="Y47" i="9"/>
  <c r="AH47" i="9"/>
  <c r="U47" i="9"/>
  <c r="AG47" i="9"/>
  <c r="M46" i="9"/>
  <c r="E46" i="9"/>
  <c r="I46" i="9"/>
  <c r="P46" i="9"/>
  <c r="H46" i="9"/>
  <c r="L46" i="9"/>
  <c r="K46" i="9"/>
  <c r="J46" i="9"/>
  <c r="F46" i="9"/>
  <c r="D46" i="9"/>
  <c r="U21" i="9"/>
  <c r="Y23" i="9"/>
  <c r="AC35" i="9"/>
  <c r="AF40" i="9"/>
  <c r="X40" i="9"/>
  <c r="AE40" i="9"/>
  <c r="W40" i="9"/>
  <c r="AC40" i="9"/>
  <c r="U40" i="9"/>
  <c r="I42" i="9"/>
  <c r="C46" i="9"/>
  <c r="M47" i="9"/>
  <c r="L47" i="9"/>
  <c r="I47" i="9"/>
  <c r="H47" i="9"/>
  <c r="J53" i="9"/>
  <c r="I53" i="9"/>
  <c r="E53" i="9"/>
  <c r="M53" i="9"/>
  <c r="C53" i="9"/>
  <c r="O53" i="9"/>
  <c r="H53" i="9"/>
  <c r="G53" i="9"/>
  <c r="AB21" i="9"/>
  <c r="P45" i="9"/>
  <c r="D45" i="9"/>
  <c r="N45" i="9"/>
  <c r="M45" i="9"/>
  <c r="I45" i="9"/>
  <c r="H45" i="9"/>
  <c r="AG19" i="9"/>
  <c r="L21" i="9"/>
  <c r="AC21" i="9"/>
  <c r="F24" i="9"/>
  <c r="W24" i="9"/>
  <c r="AA27" i="9"/>
  <c r="AD27" i="9"/>
  <c r="V27" i="9"/>
  <c r="U29" i="9"/>
  <c r="Z19" i="9"/>
  <c r="AH19" i="9"/>
  <c r="G20" i="9"/>
  <c r="O20" i="9"/>
  <c r="X20" i="9"/>
  <c r="AF20" i="9"/>
  <c r="E21" i="9"/>
  <c r="M21" i="9"/>
  <c r="V21" i="9"/>
  <c r="AD21" i="9"/>
  <c r="C22" i="9"/>
  <c r="K22" i="9"/>
  <c r="AB22" i="9"/>
  <c r="Z23" i="9"/>
  <c r="AH23" i="9"/>
  <c r="G24" i="9"/>
  <c r="O24" i="9"/>
  <c r="X24" i="9"/>
  <c r="AG24" i="9"/>
  <c r="F25" i="9"/>
  <c r="O25" i="9"/>
  <c r="X25" i="9"/>
  <c r="AG25" i="9"/>
  <c r="AA26" i="9"/>
  <c r="K27" i="9"/>
  <c r="U27" i="9"/>
  <c r="AF27" i="9"/>
  <c r="F28" i="9"/>
  <c r="L30" i="9"/>
  <c r="D30" i="9"/>
  <c r="K30" i="9"/>
  <c r="C30" i="9"/>
  <c r="P30" i="9"/>
  <c r="H30" i="9"/>
  <c r="O30" i="9"/>
  <c r="G30" i="9"/>
  <c r="AA31" i="9"/>
  <c r="AH31" i="9"/>
  <c r="Z31" i="9"/>
  <c r="AE31" i="9"/>
  <c r="W31" i="9"/>
  <c r="AD31" i="9"/>
  <c r="V31" i="9"/>
  <c r="N32" i="9"/>
  <c r="AE33" i="9"/>
  <c r="W33" i="9"/>
  <c r="AD33" i="9"/>
  <c r="V33" i="9"/>
  <c r="AA33" i="9"/>
  <c r="AH33" i="9"/>
  <c r="Z33" i="9"/>
  <c r="N34" i="9"/>
  <c r="AF35" i="9"/>
  <c r="J36" i="9"/>
  <c r="Z36" i="9"/>
  <c r="AF41" i="9"/>
  <c r="M42" i="9"/>
  <c r="AE43" i="9"/>
  <c r="G46" i="9"/>
  <c r="P51" i="9"/>
  <c r="H51" i="9"/>
  <c r="O51" i="9"/>
  <c r="F51" i="9"/>
  <c r="N51" i="9"/>
  <c r="E51" i="9"/>
  <c r="M51" i="9"/>
  <c r="D51" i="9"/>
  <c r="I51" i="9"/>
  <c r="G51" i="9"/>
  <c r="L51" i="9"/>
  <c r="J51" i="9"/>
  <c r="C51" i="9"/>
  <c r="AH67" i="9"/>
  <c r="Z67" i="9"/>
  <c r="AG67" i="9"/>
  <c r="Y67" i="9"/>
  <c r="AD67" i="9"/>
  <c r="V67" i="9"/>
  <c r="AA67" i="9"/>
  <c r="X67" i="9"/>
  <c r="W67" i="9"/>
  <c r="U67" i="9"/>
  <c r="AC67" i="9"/>
  <c r="AB67" i="9"/>
  <c r="AF67" i="9"/>
  <c r="AE29" i="9"/>
  <c r="W29" i="9"/>
  <c r="AD29" i="9"/>
  <c r="V29" i="9"/>
  <c r="AA29" i="9"/>
  <c r="AH29" i="9"/>
  <c r="Z29" i="9"/>
  <c r="Y19" i="9"/>
  <c r="F20" i="9"/>
  <c r="N20" i="9"/>
  <c r="D21" i="9"/>
  <c r="J22" i="9"/>
  <c r="AG23" i="9"/>
  <c r="N24" i="9"/>
  <c r="Z26" i="9"/>
  <c r="I27" i="9"/>
  <c r="E28" i="9"/>
  <c r="M32" i="9"/>
  <c r="J19" i="9"/>
  <c r="AA19" i="9"/>
  <c r="H20" i="9"/>
  <c r="Y20" i="9"/>
  <c r="AG20" i="9"/>
  <c r="F21" i="9"/>
  <c r="N21" i="9"/>
  <c r="W21" i="9"/>
  <c r="AE21" i="9"/>
  <c r="D22" i="9"/>
  <c r="L22" i="9"/>
  <c r="U22" i="9"/>
  <c r="AC22" i="9"/>
  <c r="J23" i="9"/>
  <c r="AA23" i="9"/>
  <c r="H24" i="9"/>
  <c r="Y24" i="9"/>
  <c r="AH24" i="9"/>
  <c r="G25" i="9"/>
  <c r="P25" i="9"/>
  <c r="Y25" i="9"/>
  <c r="AB26" i="9"/>
  <c r="J27" i="9"/>
  <c r="L27" i="9"/>
  <c r="W27" i="9"/>
  <c r="AG27" i="9"/>
  <c r="G28" i="9"/>
  <c r="AF28" i="9"/>
  <c r="X28" i="9"/>
  <c r="AC28" i="9"/>
  <c r="U28" i="9"/>
  <c r="Y29" i="9"/>
  <c r="E30" i="9"/>
  <c r="U31" i="9"/>
  <c r="U33" i="9"/>
  <c r="M36" i="9"/>
  <c r="AA36" i="9"/>
  <c r="AG40" i="9"/>
  <c r="AG41" i="9"/>
  <c r="N46" i="9"/>
  <c r="K51" i="9"/>
  <c r="AE67" i="9"/>
  <c r="AB23" i="9"/>
  <c r="AC26" i="9"/>
  <c r="L34" i="9"/>
  <c r="D34" i="9"/>
  <c r="K34" i="9"/>
  <c r="C34" i="9"/>
  <c r="P34" i="9"/>
  <c r="H34" i="9"/>
  <c r="O34" i="9"/>
  <c r="G34" i="9"/>
  <c r="AA35" i="9"/>
  <c r="AH35" i="9"/>
  <c r="Z35" i="9"/>
  <c r="AE35" i="9"/>
  <c r="W35" i="9"/>
  <c r="AD35" i="9"/>
  <c r="V35" i="9"/>
  <c r="AE37" i="9"/>
  <c r="W37" i="9"/>
  <c r="AD37" i="9"/>
  <c r="V37" i="9"/>
  <c r="AC37" i="9"/>
  <c r="U37" i="9"/>
  <c r="AA37" i="9"/>
  <c r="AH37" i="9"/>
  <c r="Z37" i="9"/>
  <c r="AA39" i="9"/>
  <c r="AH39" i="9"/>
  <c r="Z39" i="9"/>
  <c r="AG39" i="9"/>
  <c r="Y39" i="9"/>
  <c r="AE39" i="9"/>
  <c r="W39" i="9"/>
  <c r="AD39" i="9"/>
  <c r="V39" i="9"/>
  <c r="P40" i="9"/>
  <c r="H40" i="9"/>
  <c r="O40" i="9"/>
  <c r="G40" i="9"/>
  <c r="N40" i="9"/>
  <c r="F40" i="9"/>
  <c r="L40" i="9"/>
  <c r="D40" i="9"/>
  <c r="K40" i="9"/>
  <c r="C40" i="9"/>
  <c r="O46" i="9"/>
  <c r="AC72" i="9"/>
  <c r="AA72" i="9"/>
  <c r="Z72" i="9"/>
  <c r="Y72" i="9"/>
  <c r="AG72" i="9"/>
  <c r="AD72" i="9"/>
  <c r="AH72" i="9"/>
  <c r="V72" i="9"/>
  <c r="U72" i="9"/>
  <c r="D19" i="9"/>
  <c r="U19" i="9"/>
  <c r="H21" i="9"/>
  <c r="Y21" i="9"/>
  <c r="F22" i="9"/>
  <c r="W22" i="9"/>
  <c r="D23" i="9"/>
  <c r="U23" i="9"/>
  <c r="AA24" i="9"/>
  <c r="J25" i="9"/>
  <c r="AB25" i="9"/>
  <c r="O26" i="9"/>
  <c r="G26" i="9"/>
  <c r="K26" i="9"/>
  <c r="U26" i="9"/>
  <c r="AD26" i="9"/>
  <c r="D27" i="9"/>
  <c r="Y27" i="9"/>
  <c r="J28" i="9"/>
  <c r="W28" i="9"/>
  <c r="AC29" i="9"/>
  <c r="I30" i="9"/>
  <c r="Y31" i="9"/>
  <c r="E32" i="9"/>
  <c r="AF32" i="9"/>
  <c r="X32" i="9"/>
  <c r="AC32" i="9"/>
  <c r="U32" i="9"/>
  <c r="Y33" i="9"/>
  <c r="E34" i="9"/>
  <c r="U35" i="9"/>
  <c r="AE36" i="9"/>
  <c r="X37" i="9"/>
  <c r="U39" i="9"/>
  <c r="E40" i="9"/>
  <c r="Z40" i="9"/>
  <c r="E45" i="9"/>
  <c r="AC47" i="9"/>
  <c r="AF53" i="9"/>
  <c r="W53" i="9"/>
  <c r="AH53" i="9"/>
  <c r="AA53" i="9"/>
  <c r="Z53" i="9"/>
  <c r="AG55" i="9"/>
  <c r="Y55" i="9"/>
  <c r="AF55" i="9"/>
  <c r="W55" i="9"/>
  <c r="AE55" i="9"/>
  <c r="V55" i="9"/>
  <c r="AD55" i="9"/>
  <c r="U55" i="9"/>
  <c r="Z55" i="9"/>
  <c r="AH55" i="9"/>
  <c r="X55" i="9"/>
  <c r="AC55" i="9"/>
  <c r="AB55" i="9"/>
  <c r="F65" i="9"/>
  <c r="E27" i="9"/>
  <c r="M27" i="9"/>
  <c r="AB28" i="9"/>
  <c r="I29" i="9"/>
  <c r="X30" i="9"/>
  <c r="AF30" i="9"/>
  <c r="E31" i="9"/>
  <c r="M31" i="9"/>
  <c r="AB32" i="9"/>
  <c r="I33" i="9"/>
  <c r="X34" i="9"/>
  <c r="AF34" i="9"/>
  <c r="E35" i="9"/>
  <c r="M35" i="9"/>
  <c r="AB36" i="9"/>
  <c r="I37" i="9"/>
  <c r="G38" i="9"/>
  <c r="O38" i="9"/>
  <c r="X38" i="9"/>
  <c r="AF38" i="9"/>
  <c r="E39" i="9"/>
  <c r="AB40" i="9"/>
  <c r="I41" i="9"/>
  <c r="G42" i="9"/>
  <c r="O42" i="9"/>
  <c r="X42" i="9"/>
  <c r="AF42" i="9"/>
  <c r="E43" i="9"/>
  <c r="AB47" i="9"/>
  <c r="AH48" i="9"/>
  <c r="Z48" i="9"/>
  <c r="AD48" i="9"/>
  <c r="V48" i="9"/>
  <c r="AC48" i="9"/>
  <c r="U48" i="9"/>
  <c r="AG48" i="9"/>
  <c r="O50" i="9"/>
  <c r="G50" i="9"/>
  <c r="N50" i="9"/>
  <c r="F50" i="9"/>
  <c r="M50" i="9"/>
  <c r="E50" i="9"/>
  <c r="I50" i="9"/>
  <c r="P50" i="9"/>
  <c r="H50" i="9"/>
  <c r="AA50" i="9"/>
  <c r="AG50" i="9"/>
  <c r="X50" i="9"/>
  <c r="AF50" i="9"/>
  <c r="W50" i="9"/>
  <c r="AE50" i="9"/>
  <c r="V50" i="9"/>
  <c r="Z50" i="9"/>
  <c r="AH50" i="9"/>
  <c r="Y50" i="9"/>
  <c r="AC68" i="9"/>
  <c r="AA68" i="9"/>
  <c r="Z68" i="9"/>
  <c r="Y68" i="9"/>
  <c r="AG68" i="9"/>
  <c r="AD68" i="9"/>
  <c r="J29" i="9"/>
  <c r="Y30" i="9"/>
  <c r="AG30" i="9"/>
  <c r="J33" i="9"/>
  <c r="Y34" i="9"/>
  <c r="AG34" i="9"/>
  <c r="J37" i="9"/>
  <c r="H38" i="9"/>
  <c r="P38" i="9"/>
  <c r="AG38" i="9"/>
  <c r="J41" i="9"/>
  <c r="H42" i="9"/>
  <c r="P42" i="9"/>
  <c r="Y42" i="9"/>
  <c r="AH44" i="9"/>
  <c r="Z44" i="9"/>
  <c r="AD44" i="9"/>
  <c r="V44" i="9"/>
  <c r="AC44" i="9"/>
  <c r="U44" i="9"/>
  <c r="AG44" i="9"/>
  <c r="N53" i="9"/>
  <c r="AB53" i="9"/>
  <c r="AH60" i="9"/>
  <c r="V60" i="9"/>
  <c r="AG60" i="9"/>
  <c r="U60" i="9"/>
  <c r="AF64" i="9"/>
  <c r="X64" i="9"/>
  <c r="AE64" i="9"/>
  <c r="W64" i="9"/>
  <c r="Z64" i="9"/>
  <c r="Y64" i="9"/>
  <c r="AH64" i="9"/>
  <c r="V64" i="9"/>
  <c r="AG64" i="9"/>
  <c r="U64" i="9"/>
  <c r="AB64" i="9"/>
  <c r="AA64" i="9"/>
  <c r="J38" i="9"/>
  <c r="J42" i="9"/>
  <c r="AE56" i="9"/>
  <c r="W56" i="9"/>
  <c r="Z56" i="9"/>
  <c r="AH56" i="9"/>
  <c r="Y56" i="9"/>
  <c r="AG56" i="9"/>
  <c r="X56" i="9"/>
  <c r="AB56" i="9"/>
  <c r="AA56" i="9"/>
  <c r="K62" i="9"/>
  <c r="C62" i="9"/>
  <c r="N62" i="9"/>
  <c r="D62" i="9"/>
  <c r="M62" i="9"/>
  <c r="L62" i="9"/>
  <c r="I62" i="9"/>
  <c r="P62" i="9"/>
  <c r="F62" i="9"/>
  <c r="O62" i="9"/>
  <c r="E62" i="9"/>
  <c r="E29" i="9"/>
  <c r="M29" i="9"/>
  <c r="AB30" i="9"/>
  <c r="E33" i="9"/>
  <c r="M33" i="9"/>
  <c r="AB34" i="9"/>
  <c r="E37" i="9"/>
  <c r="M37" i="9"/>
  <c r="C38" i="9"/>
  <c r="K38" i="9"/>
  <c r="AB38" i="9"/>
  <c r="E41" i="9"/>
  <c r="M41" i="9"/>
  <c r="C42" i="9"/>
  <c r="K42" i="9"/>
  <c r="AB42" i="9"/>
  <c r="I44" i="9"/>
  <c r="M44" i="9"/>
  <c r="E44" i="9"/>
  <c r="L44" i="9"/>
  <c r="N44" i="9"/>
  <c r="Y44" i="9"/>
  <c r="O45" i="9"/>
  <c r="I48" i="9"/>
  <c r="M48" i="9"/>
  <c r="E48" i="9"/>
  <c r="L48" i="9"/>
  <c r="D48" i="9"/>
  <c r="O48" i="9"/>
  <c r="AA48" i="9"/>
  <c r="K50" i="9"/>
  <c r="AD50" i="9"/>
  <c r="N55" i="9"/>
  <c r="E55" i="9"/>
  <c r="N56" i="9"/>
  <c r="F56" i="9"/>
  <c r="P56" i="9"/>
  <c r="G56" i="9"/>
  <c r="O56" i="9"/>
  <c r="E56" i="9"/>
  <c r="M56" i="9"/>
  <c r="D56" i="9"/>
  <c r="I56" i="9"/>
  <c r="H56" i="9"/>
  <c r="U56" i="9"/>
  <c r="I63" i="9"/>
  <c r="P63" i="9"/>
  <c r="H63" i="9"/>
  <c r="F63" i="9"/>
  <c r="O63" i="9"/>
  <c r="E63" i="9"/>
  <c r="N63" i="9"/>
  <c r="D63" i="9"/>
  <c r="M63" i="9"/>
  <c r="C63" i="9"/>
  <c r="J63" i="9"/>
  <c r="G63" i="9"/>
  <c r="AH71" i="9"/>
  <c r="Z71" i="9"/>
  <c r="AG71" i="9"/>
  <c r="Y71" i="9"/>
  <c r="AD71" i="9"/>
  <c r="V71" i="9"/>
  <c r="AA71" i="9"/>
  <c r="X71" i="9"/>
  <c r="W71" i="9"/>
  <c r="U71" i="9"/>
  <c r="AC71" i="9"/>
  <c r="AB71" i="9"/>
  <c r="Y28" i="9"/>
  <c r="F29" i="9"/>
  <c r="U30" i="9"/>
  <c r="Y32" i="9"/>
  <c r="F33" i="9"/>
  <c r="U34" i="9"/>
  <c r="Y36" i="9"/>
  <c r="F37" i="9"/>
  <c r="D38" i="9"/>
  <c r="U38" i="9"/>
  <c r="Y40" i="9"/>
  <c r="F41" i="9"/>
  <c r="D42" i="9"/>
  <c r="U42" i="9"/>
  <c r="C44" i="9"/>
  <c r="O44" i="9"/>
  <c r="AA44" i="9"/>
  <c r="K47" i="9"/>
  <c r="C47" i="9"/>
  <c r="O47" i="9"/>
  <c r="G47" i="9"/>
  <c r="N47" i="9"/>
  <c r="F47" i="9"/>
  <c r="P47" i="9"/>
  <c r="C48" i="9"/>
  <c r="P48" i="9"/>
  <c r="AB48" i="9"/>
  <c r="L50" i="9"/>
  <c r="M54" i="9"/>
  <c r="D54" i="9"/>
  <c r="L54" i="9"/>
  <c r="C54" i="9"/>
  <c r="K54" i="9"/>
  <c r="O54" i="9"/>
  <c r="F54" i="9"/>
  <c r="N54" i="9"/>
  <c r="E54" i="9"/>
  <c r="C56" i="9"/>
  <c r="V56" i="9"/>
  <c r="O60" i="9"/>
  <c r="G60" i="9"/>
  <c r="N60" i="9"/>
  <c r="F60" i="9"/>
  <c r="I60" i="9"/>
  <c r="H60" i="9"/>
  <c r="E60" i="9"/>
  <c r="K60" i="9"/>
  <c r="J60" i="9"/>
  <c r="AC60" i="9"/>
  <c r="K63" i="9"/>
  <c r="U68" i="9"/>
  <c r="AE71" i="9"/>
  <c r="X73" i="9"/>
  <c r="AF73" i="9"/>
  <c r="J45" i="9"/>
  <c r="J49" i="9"/>
  <c r="AE52" i="9"/>
  <c r="W52" i="9"/>
  <c r="AC52" i="9"/>
  <c r="AC57" i="9"/>
  <c r="U57" i="9"/>
  <c r="AD57" i="9"/>
  <c r="H61" i="9"/>
  <c r="M65" i="9"/>
  <c r="E65" i="9"/>
  <c r="L65" i="9"/>
  <c r="D65" i="9"/>
  <c r="N65" i="9"/>
  <c r="C45" i="9"/>
  <c r="K45" i="9"/>
  <c r="AB45" i="9"/>
  <c r="X47" i="9"/>
  <c r="AF47" i="9"/>
  <c r="C49" i="9"/>
  <c r="K49" i="9"/>
  <c r="AB49" i="9"/>
  <c r="N52" i="9"/>
  <c r="F52" i="9"/>
  <c r="K52" i="9"/>
  <c r="U52" i="9"/>
  <c r="AD52" i="9"/>
  <c r="X53" i="9"/>
  <c r="AG53" i="9"/>
  <c r="X54" i="9"/>
  <c r="AG54" i="9"/>
  <c r="F55" i="9"/>
  <c r="L57" i="9"/>
  <c r="D57" i="9"/>
  <c r="K57" i="9"/>
  <c r="V57" i="9"/>
  <c r="AE57" i="9"/>
  <c r="AD61" i="9"/>
  <c r="V61" i="9"/>
  <c r="AC61" i="9"/>
  <c r="U61" i="9"/>
  <c r="AF61" i="9"/>
  <c r="AH63" i="9"/>
  <c r="Z63" i="9"/>
  <c r="AG63" i="9"/>
  <c r="Y63" i="9"/>
  <c r="AD63" i="9"/>
  <c r="C65" i="9"/>
  <c r="O65" i="9"/>
  <c r="Z65" i="9"/>
  <c r="AF68" i="9"/>
  <c r="AD69" i="9"/>
  <c r="V69" i="9"/>
  <c r="AC69" i="9"/>
  <c r="U69" i="9"/>
  <c r="AH69" i="9"/>
  <c r="Z69" i="9"/>
  <c r="AG69" i="9"/>
  <c r="AF72" i="9"/>
  <c r="AD73" i="9"/>
  <c r="V73" i="9"/>
  <c r="AC73" i="9"/>
  <c r="U73" i="9"/>
  <c r="AH73" i="9"/>
  <c r="Z73" i="9"/>
  <c r="AG73" i="9"/>
  <c r="M61" i="9"/>
  <c r="E61" i="9"/>
  <c r="L61" i="9"/>
  <c r="D61" i="9"/>
  <c r="N61" i="9"/>
  <c r="Y61" i="9"/>
  <c r="W63" i="9"/>
  <c r="J64" i="9"/>
  <c r="H65" i="9"/>
  <c r="AE65" i="9"/>
  <c r="Y69" i="9"/>
  <c r="Y73" i="9"/>
  <c r="G45" i="9"/>
  <c r="X45" i="9"/>
  <c r="G49" i="9"/>
  <c r="O49" i="9"/>
  <c r="X49" i="9"/>
  <c r="AF49" i="9"/>
  <c r="G52" i="9"/>
  <c r="P52" i="9"/>
  <c r="Z52" i="9"/>
  <c r="J54" i="9"/>
  <c r="AC54" i="9"/>
  <c r="P55" i="9"/>
  <c r="H55" i="9"/>
  <c r="K55" i="9"/>
  <c r="G57" i="9"/>
  <c r="P57" i="9"/>
  <c r="Z57" i="9"/>
  <c r="Z58" i="9"/>
  <c r="J59" i="9"/>
  <c r="AH59" i="9"/>
  <c r="Z59" i="9"/>
  <c r="AG59" i="9"/>
  <c r="Y59" i="9"/>
  <c r="AD59" i="9"/>
  <c r="AB60" i="9"/>
  <c r="C61" i="9"/>
  <c r="O61" i="9"/>
  <c r="Z61" i="9"/>
  <c r="X63" i="9"/>
  <c r="I65" i="9"/>
  <c r="AD65" i="9"/>
  <c r="V65" i="9"/>
  <c r="AC65" i="9"/>
  <c r="U65" i="9"/>
  <c r="AF65" i="9"/>
  <c r="F66" i="9"/>
  <c r="K67" i="9"/>
  <c r="M69" i="9"/>
  <c r="E69" i="9"/>
  <c r="L69" i="9"/>
  <c r="D69" i="9"/>
  <c r="I69" i="9"/>
  <c r="O69" i="9"/>
  <c r="AA69" i="9"/>
  <c r="D70" i="9"/>
  <c r="K71" i="9"/>
  <c r="M73" i="9"/>
  <c r="E73" i="9"/>
  <c r="L73" i="9"/>
  <c r="D73" i="9"/>
  <c r="I73" i="9"/>
  <c r="O73" i="9"/>
  <c r="AA73" i="9"/>
  <c r="D74" i="9"/>
  <c r="Y49" i="9"/>
  <c r="AG49" i="9"/>
  <c r="H52" i="9"/>
  <c r="AA52" i="9"/>
  <c r="AC53" i="9"/>
  <c r="U53" i="9"/>
  <c r="AD53" i="9"/>
  <c r="U54" i="9"/>
  <c r="AD54" i="9"/>
  <c r="C55" i="9"/>
  <c r="L55" i="9"/>
  <c r="H57" i="9"/>
  <c r="AA57" i="9"/>
  <c r="AB58" i="9"/>
  <c r="U59" i="9"/>
  <c r="AE59" i="9"/>
  <c r="F61" i="9"/>
  <c r="P61" i="9"/>
  <c r="AA61" i="9"/>
  <c r="J62" i="9"/>
  <c r="AA63" i="9"/>
  <c r="O64" i="9"/>
  <c r="G64" i="9"/>
  <c r="N64" i="9"/>
  <c r="F64" i="9"/>
  <c r="L64" i="9"/>
  <c r="J65" i="9"/>
  <c r="W65" i="9"/>
  <c r="AG65" i="9"/>
  <c r="K66" i="9"/>
  <c r="C66" i="9"/>
  <c r="O68" i="9"/>
  <c r="G68" i="9"/>
  <c r="N68" i="9"/>
  <c r="F68" i="9"/>
  <c r="K68" i="9"/>
  <c r="C68" i="9"/>
  <c r="P68" i="9"/>
  <c r="AB69" i="9"/>
  <c r="K70" i="9"/>
  <c r="C70" i="9"/>
  <c r="O70" i="9"/>
  <c r="G70" i="9"/>
  <c r="O72" i="9"/>
  <c r="G72" i="9"/>
  <c r="N72" i="9"/>
  <c r="F72" i="9"/>
  <c r="K72" i="9"/>
  <c r="C72" i="9"/>
  <c r="P72" i="9"/>
  <c r="AB73" i="9"/>
  <c r="K74" i="9"/>
  <c r="C74" i="9"/>
  <c r="O74" i="9"/>
  <c r="G74" i="9"/>
  <c r="Z49" i="9"/>
  <c r="I52" i="9"/>
  <c r="AB52" i="9"/>
  <c r="L53" i="9"/>
  <c r="D53" i="9"/>
  <c r="K53" i="9"/>
  <c r="V53" i="9"/>
  <c r="AE53" i="9"/>
  <c r="V54" i="9"/>
  <c r="AE54" i="9"/>
  <c r="D55" i="9"/>
  <c r="M55" i="9"/>
  <c r="I57" i="9"/>
  <c r="AB57" i="9"/>
  <c r="AC58" i="9"/>
  <c r="I59" i="9"/>
  <c r="P59" i="9"/>
  <c r="H59" i="9"/>
  <c r="L59" i="9"/>
  <c r="V59" i="9"/>
  <c r="AF59" i="9"/>
  <c r="AF60" i="9"/>
  <c r="X60" i="9"/>
  <c r="AE60" i="9"/>
  <c r="W60" i="9"/>
  <c r="AD60" i="9"/>
  <c r="G61" i="9"/>
  <c r="AB61" i="9"/>
  <c r="AB63" i="9"/>
  <c r="C64" i="9"/>
  <c r="K65" i="9"/>
  <c r="X65" i="9"/>
  <c r="I67" i="9"/>
  <c r="P67" i="9"/>
  <c r="H67" i="9"/>
  <c r="M67" i="9"/>
  <c r="E67" i="9"/>
  <c r="N67" i="9"/>
  <c r="AE69" i="9"/>
  <c r="I71" i="9"/>
  <c r="P71" i="9"/>
  <c r="H71" i="9"/>
  <c r="M71" i="9"/>
  <c r="E71" i="9"/>
  <c r="N71" i="9"/>
  <c r="AE73" i="9"/>
  <c r="F74" i="9"/>
  <c r="AB68" i="9"/>
  <c r="AB72" i="9"/>
  <c r="AF74" i="9"/>
  <c r="AA62" i="9"/>
  <c r="AA66" i="9"/>
  <c r="W68" i="9"/>
  <c r="AE68" i="9"/>
  <c r="AA70" i="9"/>
  <c r="W72" i="9"/>
  <c r="AE72" i="9"/>
  <c r="AA74" i="9"/>
  <c r="X68" i="9"/>
  <c r="X72" i="9"/>
  <c r="E60" i="2" l="1"/>
  <c r="D60" i="2"/>
  <c r="C60" i="2"/>
  <c r="B60"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78" authorId="0" shapeId="0" xr:uid="{F8819151-6C9E-4626-9BF5-C8788BB17D11}">
      <text>
        <r>
          <rPr>
            <b/>
            <sz val="9"/>
            <color indexed="81"/>
            <rFont val="Tahoma"/>
            <family val="2"/>
          </rPr>
          <t>ERG:</t>
        </r>
        <r>
          <rPr>
            <sz val="9"/>
            <color indexed="81"/>
            <rFont val="Tahoma"/>
            <family val="2"/>
          </rPr>
          <t xml:space="preserve">
turkeys only available at national level. Used "young turkey" data to determine which states might be 0.</t>
        </r>
      </text>
    </comment>
    <comment ref="J78" authorId="0" shapeId="0" xr:uid="{7FD685FD-62F1-4F9D-BB3A-F911F27E62A8}">
      <text>
        <r>
          <rPr>
            <b/>
            <sz val="9"/>
            <color indexed="81"/>
            <rFont val="Tahoma"/>
            <family val="2"/>
          </rPr>
          <t>ERG:</t>
        </r>
        <r>
          <rPr>
            <sz val="9"/>
            <color indexed="81"/>
            <rFont val="Tahoma"/>
            <family val="2"/>
          </rPr>
          <t xml:space="preserve">
Broiler proxy % * national total</t>
        </r>
      </text>
    </comment>
    <comment ref="O78" authorId="0" shapeId="0" xr:uid="{16A1BC90-3F1B-4B81-8E26-AF9211E010A9}">
      <text>
        <r>
          <rPr>
            <b/>
            <sz val="9"/>
            <color indexed="81"/>
            <rFont val="Tahoma"/>
            <family val="2"/>
          </rPr>
          <t>ERG:</t>
        </r>
        <r>
          <rPr>
            <sz val="9"/>
            <color indexed="81"/>
            <rFont val="Tahoma"/>
            <family val="2"/>
          </rPr>
          <t xml:space="preserve">
pg 11</t>
        </r>
      </text>
    </comment>
    <comment ref="R78" authorId="0" shapeId="0" xr:uid="{92C02024-2D16-4F70-BA6B-F7A274DD3807}">
      <text>
        <r>
          <rPr>
            <b/>
            <sz val="9"/>
            <color indexed="81"/>
            <rFont val="Tahoma"/>
            <family val="2"/>
          </rPr>
          <t>ERG:</t>
        </r>
        <r>
          <rPr>
            <sz val="9"/>
            <color indexed="81"/>
            <rFont val="Tahoma"/>
            <family val="2"/>
          </rPr>
          <t xml:space="preserve">
pg 33</t>
        </r>
      </text>
    </comment>
    <comment ref="S78" authorId="0" shapeId="0" xr:uid="{A6BA34E0-EB7D-4E5D-92BD-65878D3937EC}">
      <text>
        <r>
          <rPr>
            <b/>
            <sz val="9"/>
            <color indexed="81"/>
            <rFont val="Tahoma"/>
            <family val="2"/>
          </rPr>
          <t>ERG:</t>
        </r>
        <r>
          <rPr>
            <sz val="9"/>
            <color indexed="81"/>
            <rFont val="Tahoma"/>
            <family val="2"/>
          </rPr>
          <t xml:space="preserve">
pg 37
</t>
        </r>
      </text>
    </comment>
    <comment ref="X78" authorId="0" shapeId="0" xr:uid="{40C09536-616A-41D9-AE8B-35C520A7BF5E}">
      <text>
        <r>
          <rPr>
            <b/>
            <sz val="9"/>
            <color indexed="81"/>
            <rFont val="Tahoma"/>
            <family val="2"/>
          </rPr>
          <t>ERG:</t>
        </r>
        <r>
          <rPr>
            <sz val="9"/>
            <color indexed="81"/>
            <rFont val="Tahoma"/>
            <family val="2"/>
          </rPr>
          <t xml:space="preserve">
pg 39</t>
        </r>
      </text>
    </comment>
    <comment ref="Y78" authorId="0" shapeId="0" xr:uid="{8F45E690-8284-421C-9380-FA19BDA5B41D}">
      <text>
        <r>
          <rPr>
            <b/>
            <sz val="9"/>
            <color indexed="81"/>
            <rFont val="Tahoma"/>
            <family val="2"/>
          </rPr>
          <t>ERG:</t>
        </r>
        <r>
          <rPr>
            <sz val="9"/>
            <color indexed="81"/>
            <rFont val="Tahoma"/>
            <family val="2"/>
          </rPr>
          <t xml:space="preserve">
pg 43
</t>
        </r>
      </text>
    </comment>
    <comment ref="AD78" authorId="0" shapeId="0" xr:uid="{7BC5042B-8C0C-4C70-B245-20CED43C914C}">
      <text>
        <r>
          <rPr>
            <b/>
            <sz val="9"/>
            <color indexed="81"/>
            <rFont val="Tahoma"/>
            <family val="2"/>
          </rPr>
          <t>ERG:</t>
        </r>
        <r>
          <rPr>
            <sz val="9"/>
            <color indexed="81"/>
            <rFont val="Tahoma"/>
            <family val="2"/>
          </rPr>
          <t xml:space="preserve">
pg 45</t>
        </r>
      </text>
    </comment>
    <comment ref="AE78" authorId="0" shapeId="0" xr:uid="{B88D86E4-3AB7-41CA-9AD9-FE6085748B0C}">
      <text>
        <r>
          <rPr>
            <b/>
            <sz val="9"/>
            <color indexed="81"/>
            <rFont val="Tahoma"/>
            <family val="2"/>
          </rPr>
          <t>ERG:</t>
        </r>
        <r>
          <rPr>
            <sz val="9"/>
            <color indexed="81"/>
            <rFont val="Tahoma"/>
            <family val="2"/>
          </rPr>
          <t xml:space="preserve">
pg 49
</t>
        </r>
      </text>
    </comment>
    <comment ref="AJ78" authorId="0" shapeId="0" xr:uid="{FA0A0FB0-4B56-44D2-B4E8-22A56FB0A456}">
      <text>
        <r>
          <rPr>
            <b/>
            <sz val="9"/>
            <color indexed="81"/>
            <rFont val="Tahoma"/>
            <family val="2"/>
          </rPr>
          <t>ERG:</t>
        </r>
        <r>
          <rPr>
            <sz val="9"/>
            <color indexed="81"/>
            <rFont val="Tahoma"/>
            <family val="2"/>
          </rPr>
          <t xml:space="preserve">
pg 51</t>
        </r>
      </text>
    </comment>
    <comment ref="AK78" authorId="0" shapeId="0" xr:uid="{81738D3E-EDA3-4EEE-8383-F38973B2807E}">
      <text>
        <r>
          <rPr>
            <b/>
            <sz val="9"/>
            <color indexed="81"/>
            <rFont val="Tahoma"/>
            <family val="2"/>
          </rPr>
          <t>ERG:</t>
        </r>
        <r>
          <rPr>
            <sz val="9"/>
            <color indexed="81"/>
            <rFont val="Tahoma"/>
            <family val="2"/>
          </rPr>
          <t xml:space="preserve">
pg 55
</t>
        </r>
      </text>
    </comment>
    <comment ref="V136" authorId="0" shapeId="0" xr:uid="{69385895-DB73-4D4D-98CE-90F5AEE3732F}">
      <text>
        <r>
          <rPr>
            <b/>
            <sz val="9"/>
            <color indexed="81"/>
            <rFont val="Tahoma"/>
            <family val="2"/>
          </rPr>
          <t>ERG:</t>
        </r>
        <r>
          <rPr>
            <sz val="9"/>
            <color indexed="81"/>
            <rFont val="Tahoma"/>
            <family val="2"/>
          </rPr>
          <t xml:space="preserve">
Percent compared to National LWK</t>
        </r>
      </text>
    </comment>
    <comment ref="AB136" authorId="0" shapeId="0" xr:uid="{A2E392A3-0DC7-42ED-95C8-7A5456CEAE8D}">
      <text>
        <r>
          <rPr>
            <b/>
            <sz val="9"/>
            <color indexed="81"/>
            <rFont val="Tahoma"/>
            <family val="2"/>
          </rPr>
          <t>ERG:</t>
        </r>
        <r>
          <rPr>
            <sz val="9"/>
            <color indexed="81"/>
            <rFont val="Tahoma"/>
            <family val="2"/>
          </rPr>
          <t xml:space="preserve">
Percent compared to National LWK</t>
        </r>
      </text>
    </comment>
    <comment ref="AH136" authorId="0" shapeId="0" xr:uid="{3B69F2D9-57BA-4DAA-BECE-C80DE1BB9B55}">
      <text>
        <r>
          <rPr>
            <b/>
            <sz val="9"/>
            <color indexed="81"/>
            <rFont val="Tahoma"/>
            <family val="2"/>
          </rPr>
          <t xml:space="preserve">ERG:
</t>
        </r>
        <r>
          <rPr>
            <sz val="9"/>
            <color indexed="81"/>
            <rFont val="Tahoma"/>
            <family val="2"/>
          </rPr>
          <t xml:space="preserve">Percent compared to National LWK
</t>
        </r>
      </text>
    </comment>
    <comment ref="AN136" authorId="0" shapeId="0" xr:uid="{B6ED078F-0A85-40FC-8654-8BC4266C5D2D}">
      <text>
        <r>
          <rPr>
            <b/>
            <sz val="9"/>
            <color indexed="81"/>
            <rFont val="Tahoma"/>
            <family val="2"/>
          </rPr>
          <t xml:space="preserve">ERG:
</t>
        </r>
        <r>
          <rPr>
            <sz val="9"/>
            <color indexed="81"/>
            <rFont val="Tahoma"/>
            <family val="2"/>
          </rPr>
          <t xml:space="preserve">Percent compared to National LWK
</t>
        </r>
      </text>
    </comment>
    <comment ref="E138" authorId="0" shapeId="0" xr:uid="{C3810BD6-D7EB-4B77-9D6A-999EB66F3A21}">
      <text>
        <r>
          <rPr>
            <b/>
            <sz val="9"/>
            <color indexed="81"/>
            <rFont val="Tahoma"/>
            <family val="2"/>
          </rPr>
          <t>ERG:</t>
        </r>
        <r>
          <rPr>
            <sz val="9"/>
            <color indexed="81"/>
            <rFont val="Tahoma"/>
            <family val="2"/>
          </rPr>
          <t xml:space="preserve">
Calculated</t>
        </r>
      </text>
    </comment>
    <comment ref="O139" authorId="0" shapeId="0" xr:uid="{D17696FF-EDA8-4B67-9AB0-2CDB1D89CF48}">
      <text>
        <r>
          <rPr>
            <b/>
            <sz val="9"/>
            <color indexed="81"/>
            <rFont val="Tahoma"/>
            <family val="2"/>
          </rPr>
          <t>ERG:</t>
        </r>
        <r>
          <rPr>
            <sz val="9"/>
            <color indexed="81"/>
            <rFont val="Tahoma"/>
            <family val="2"/>
          </rPr>
          <t xml:space="preserve">
Reported as "New England" - states highlighted in yellow</t>
        </r>
      </text>
    </comment>
    <comment ref="AP146" authorId="0" shapeId="0" xr:uid="{B9B1CEEB-5B41-4504-AB38-2C86F5D1AEA8}">
      <text>
        <r>
          <rPr>
            <b/>
            <sz val="9"/>
            <color indexed="81"/>
            <rFont val="Tahoma"/>
            <family val="2"/>
          </rPr>
          <t>ERG:</t>
        </r>
        <r>
          <rPr>
            <sz val="9"/>
            <color indexed="81"/>
            <rFont val="Tahoma"/>
            <family val="2"/>
          </rPr>
          <t xml:space="preserve">
From 1990-2019 State Estimates</t>
        </r>
      </text>
    </comment>
    <comment ref="E208" authorId="0" shapeId="0" xr:uid="{F2B9847D-A6BD-4EA0-A0C4-44D3188101EC}">
      <text>
        <r>
          <rPr>
            <b/>
            <sz val="9"/>
            <color indexed="81"/>
            <rFont val="Tahoma"/>
            <family val="2"/>
          </rPr>
          <t>ERG:</t>
        </r>
        <r>
          <rPr>
            <sz val="9"/>
            <color indexed="81"/>
            <rFont val="Tahoma"/>
            <family val="2"/>
          </rPr>
          <t xml:space="preserve">
turkeys only available at national level. Used "young turkey" data to determine which states might be 0.</t>
        </r>
      </text>
    </comment>
    <comment ref="J208" authorId="0" shapeId="0" xr:uid="{6D75565E-453D-47DC-8FA5-C3A126A70B8C}">
      <text>
        <r>
          <rPr>
            <b/>
            <sz val="9"/>
            <color indexed="81"/>
            <rFont val="Tahoma"/>
            <family val="2"/>
          </rPr>
          <t>ERG:</t>
        </r>
        <r>
          <rPr>
            <sz val="9"/>
            <color indexed="81"/>
            <rFont val="Tahoma"/>
            <family val="2"/>
          </rPr>
          <t xml:space="preserve">
Broiler proxy % * national total</t>
        </r>
      </text>
    </comment>
    <comment ref="O208" authorId="0" shapeId="0" xr:uid="{372FD5D5-16F2-4994-994A-B56EE776141C}">
      <text>
        <r>
          <rPr>
            <b/>
            <sz val="9"/>
            <color indexed="81"/>
            <rFont val="Tahoma"/>
            <family val="2"/>
          </rPr>
          <t>ERG:</t>
        </r>
        <r>
          <rPr>
            <sz val="9"/>
            <color indexed="81"/>
            <rFont val="Tahoma"/>
            <family val="2"/>
          </rPr>
          <t xml:space="preserve">
pg 11</t>
        </r>
      </text>
    </comment>
    <comment ref="R208" authorId="0" shapeId="0" xr:uid="{C66C63F3-F2E7-43D0-B450-877CB98E8359}">
      <text>
        <r>
          <rPr>
            <b/>
            <sz val="9"/>
            <color indexed="81"/>
            <rFont val="Tahoma"/>
            <family val="2"/>
          </rPr>
          <t>ERG:</t>
        </r>
        <r>
          <rPr>
            <sz val="9"/>
            <color indexed="81"/>
            <rFont val="Tahoma"/>
            <family val="2"/>
          </rPr>
          <t xml:space="preserve">
pg 31</t>
        </r>
      </text>
    </comment>
    <comment ref="S208" authorId="0" shapeId="0" xr:uid="{4B4A65BF-2450-4A13-B117-C7906009D87F}">
      <text>
        <r>
          <rPr>
            <b/>
            <sz val="9"/>
            <color indexed="81"/>
            <rFont val="Tahoma"/>
            <family val="2"/>
          </rPr>
          <t>ERG:</t>
        </r>
        <r>
          <rPr>
            <sz val="9"/>
            <color indexed="81"/>
            <rFont val="Tahoma"/>
            <family val="2"/>
          </rPr>
          <t xml:space="preserve">
pg 37
</t>
        </r>
      </text>
    </comment>
    <comment ref="X208" authorId="0" shapeId="0" xr:uid="{681FA6B1-8C20-40A6-B4F2-2F30B648C806}">
      <text>
        <r>
          <rPr>
            <b/>
            <sz val="9"/>
            <color indexed="81"/>
            <rFont val="Tahoma"/>
            <family val="2"/>
          </rPr>
          <t>ERG:</t>
        </r>
        <r>
          <rPr>
            <sz val="9"/>
            <color indexed="81"/>
            <rFont val="Tahoma"/>
            <family val="2"/>
          </rPr>
          <t xml:space="preserve">
pg 39</t>
        </r>
      </text>
    </comment>
    <comment ref="Y208" authorId="0" shapeId="0" xr:uid="{AEAE11AC-0331-409A-A7B6-12B8676FAC3E}">
      <text>
        <r>
          <rPr>
            <b/>
            <sz val="9"/>
            <color indexed="81"/>
            <rFont val="Tahoma"/>
            <family val="2"/>
          </rPr>
          <t>ERG:</t>
        </r>
        <r>
          <rPr>
            <sz val="9"/>
            <color indexed="81"/>
            <rFont val="Tahoma"/>
            <family val="2"/>
          </rPr>
          <t xml:space="preserve">
pg 43
</t>
        </r>
      </text>
    </comment>
    <comment ref="AD208" authorId="0" shapeId="0" xr:uid="{34B19DDE-D287-458E-B112-66BE1328AC0A}">
      <text>
        <r>
          <rPr>
            <b/>
            <sz val="9"/>
            <color indexed="81"/>
            <rFont val="Tahoma"/>
            <family val="2"/>
          </rPr>
          <t>ERG:</t>
        </r>
        <r>
          <rPr>
            <sz val="9"/>
            <color indexed="81"/>
            <rFont val="Tahoma"/>
            <family val="2"/>
          </rPr>
          <t xml:space="preserve">
pg 45
</t>
        </r>
      </text>
    </comment>
    <comment ref="AE208" authorId="0" shapeId="0" xr:uid="{D43176F7-C14C-4E28-B686-ABF6EB585112}">
      <text>
        <r>
          <rPr>
            <b/>
            <sz val="9"/>
            <color indexed="81"/>
            <rFont val="Tahoma"/>
            <family val="2"/>
          </rPr>
          <t>ERG:</t>
        </r>
        <r>
          <rPr>
            <sz val="9"/>
            <color indexed="81"/>
            <rFont val="Tahoma"/>
            <family val="2"/>
          </rPr>
          <t xml:space="preserve">
pg 51
</t>
        </r>
      </text>
    </comment>
    <comment ref="AJ208" authorId="0" shapeId="0" xr:uid="{364FF00E-523A-4E55-B6FA-8197DA6B7DA3}">
      <text>
        <r>
          <rPr>
            <b/>
            <sz val="9"/>
            <color indexed="81"/>
            <rFont val="Tahoma"/>
            <family val="2"/>
          </rPr>
          <t>ERG:</t>
        </r>
        <r>
          <rPr>
            <sz val="9"/>
            <color indexed="81"/>
            <rFont val="Tahoma"/>
            <family val="2"/>
          </rPr>
          <t xml:space="preserve">
pg 53
</t>
        </r>
      </text>
    </comment>
    <comment ref="AK208" authorId="0" shapeId="0" xr:uid="{7B3AB195-4F98-4B15-9FFE-97F7301D64BA}">
      <text>
        <r>
          <rPr>
            <b/>
            <sz val="9"/>
            <color indexed="81"/>
            <rFont val="Tahoma"/>
            <family val="2"/>
          </rPr>
          <t>ERG:</t>
        </r>
        <r>
          <rPr>
            <sz val="9"/>
            <color indexed="81"/>
            <rFont val="Tahoma"/>
            <family val="2"/>
          </rPr>
          <t xml:space="preserve">
pg 57
</t>
        </r>
      </text>
    </comment>
    <comment ref="V266" authorId="0" shapeId="0" xr:uid="{77499FE4-2C4D-464A-BADC-51CE750E8A9F}">
      <text>
        <r>
          <rPr>
            <b/>
            <sz val="9"/>
            <color indexed="81"/>
            <rFont val="Tahoma"/>
            <family val="2"/>
          </rPr>
          <t>ERG:</t>
        </r>
        <r>
          <rPr>
            <sz val="9"/>
            <color indexed="81"/>
            <rFont val="Tahoma"/>
            <family val="2"/>
          </rPr>
          <t xml:space="preserve">
Percent compared to National LWK</t>
        </r>
      </text>
    </comment>
    <comment ref="AB266" authorId="0" shapeId="0" xr:uid="{149A278C-20F0-4D7C-BA97-FED60BECF1D7}">
      <text>
        <r>
          <rPr>
            <b/>
            <sz val="9"/>
            <color indexed="81"/>
            <rFont val="Tahoma"/>
            <family val="2"/>
          </rPr>
          <t>ERG:</t>
        </r>
        <r>
          <rPr>
            <sz val="9"/>
            <color indexed="81"/>
            <rFont val="Tahoma"/>
            <family val="2"/>
          </rPr>
          <t xml:space="preserve">
Percent compared to National LWK</t>
        </r>
      </text>
    </comment>
    <comment ref="AH266" authorId="0" shapeId="0" xr:uid="{7945EB06-B7BA-4F9F-B9EA-5CE8E741B6E0}">
      <text>
        <r>
          <rPr>
            <b/>
            <sz val="9"/>
            <color indexed="81"/>
            <rFont val="Tahoma"/>
            <family val="2"/>
          </rPr>
          <t xml:space="preserve">ERG:
</t>
        </r>
        <r>
          <rPr>
            <sz val="9"/>
            <color indexed="81"/>
            <rFont val="Tahoma"/>
            <family val="2"/>
          </rPr>
          <t xml:space="preserve">Percent compared to National LWK
</t>
        </r>
      </text>
    </comment>
    <comment ref="AN266" authorId="0" shapeId="0" xr:uid="{4B110422-6F8F-444D-9870-D5A0AEC019DD}">
      <text>
        <r>
          <rPr>
            <b/>
            <sz val="9"/>
            <color indexed="81"/>
            <rFont val="Tahoma"/>
            <family val="2"/>
          </rPr>
          <t xml:space="preserve">ERG:
</t>
        </r>
        <r>
          <rPr>
            <sz val="9"/>
            <color indexed="81"/>
            <rFont val="Tahoma"/>
            <family val="2"/>
          </rPr>
          <t xml:space="preserve">Percent compared to National LWK
</t>
        </r>
      </text>
    </comment>
    <comment ref="B268" authorId="0" shapeId="0" xr:uid="{2DAB5B36-3B36-487F-BE4C-E359E68BA30C}">
      <text>
        <r>
          <rPr>
            <b/>
            <sz val="9"/>
            <color indexed="81"/>
            <rFont val="Tahoma"/>
            <family val="2"/>
          </rPr>
          <t>ERG:</t>
        </r>
        <r>
          <rPr>
            <sz val="9"/>
            <color indexed="81"/>
            <rFont val="Tahoma"/>
            <family val="2"/>
          </rPr>
          <t xml:space="preserve">
No "Other States" indicated in the Poultry Slaughter 2004 Summary.
"State data are published for selected states for young chicken and young turkeys. State data are not published if less than three plants operate for a species in a State, or if one plant has 60 percent or more of the total live weight for that species. Data for states not published are included in the “Other States” category. Also included in this category are data for published states that are confidential (denoted by an *). Data for all states are included in the U.S. totals. For 2004, young chickens were killed in 34 states, young turkeys in 22 states."</t>
        </r>
      </text>
    </comment>
    <comment ref="E268" authorId="0" shapeId="0" xr:uid="{CC740715-BBC8-484F-94AB-AC82B35132B5}">
      <text>
        <r>
          <rPr>
            <b/>
            <sz val="9"/>
            <color indexed="81"/>
            <rFont val="Tahoma"/>
            <family val="2"/>
          </rPr>
          <t>ERG:</t>
        </r>
        <r>
          <rPr>
            <sz val="9"/>
            <color indexed="81"/>
            <rFont val="Tahoma"/>
            <family val="2"/>
          </rPr>
          <t xml:space="preserve">
Calculated.
No "Other States" indicated in the Poultry Slaughter 2004 Summary.
"State data are published for selected states for young chicken and young turkeys. State data are not published if less than three plants operate for a species in a State, or if one plant has 60 percent or more of the total live weight for that species. Data for states not published are included in the “Other States” category. Also included in this category are data for published states that are confidential (denoted by an *). Data for all states are included in the U.S. totals. For 2004, young chickens were killed in 34 states, young turkeys in 22 states."
Reported value is 3607616000</t>
        </r>
      </text>
    </comment>
    <comment ref="AD268" authorId="0" shapeId="0" xr:uid="{D7F590FB-526E-4EF5-9B70-EF1A535728DB}">
      <text>
        <r>
          <rPr>
            <b/>
            <sz val="9"/>
            <color indexed="81"/>
            <rFont val="Tahoma"/>
            <family val="2"/>
          </rPr>
          <t>ERG:</t>
        </r>
        <r>
          <rPr>
            <sz val="9"/>
            <color indexed="81"/>
            <rFont val="Tahoma"/>
            <family val="2"/>
          </rPr>
          <t xml:space="preserve">
Calculated</t>
        </r>
      </text>
    </comment>
    <comment ref="AJ268" authorId="0" shapeId="0" xr:uid="{1E58B901-38BC-41DC-9128-A1128FBA954E}">
      <text>
        <r>
          <rPr>
            <b/>
            <sz val="9"/>
            <color indexed="81"/>
            <rFont val="Tahoma"/>
            <family val="2"/>
          </rPr>
          <t>ERG:</t>
        </r>
        <r>
          <rPr>
            <sz val="9"/>
            <color indexed="81"/>
            <rFont val="Tahoma"/>
            <family val="2"/>
          </rPr>
          <t xml:space="preserve">
Calculated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71" authorId="0" shapeId="0" xr:uid="{5D0654FB-581A-4865-A6EB-E372D85C946E}">
      <text>
        <r>
          <rPr>
            <b/>
            <sz val="9"/>
            <color indexed="81"/>
            <rFont val="Tahoma"/>
            <family val="2"/>
          </rPr>
          <t>ERG:</t>
        </r>
        <r>
          <rPr>
            <sz val="9"/>
            <color indexed="81"/>
            <rFont val="Tahoma"/>
            <family val="2"/>
          </rPr>
          <t xml:space="preserve">
pg 35
</t>
        </r>
      </text>
    </comment>
    <comment ref="F71" authorId="0" shapeId="0" xr:uid="{A9FF6600-8B50-44C9-8A9D-F48968AE76BA}">
      <text>
        <r>
          <rPr>
            <b/>
            <sz val="9"/>
            <color indexed="81"/>
            <rFont val="Tahoma"/>
            <family val="2"/>
          </rPr>
          <t>ERG:</t>
        </r>
        <r>
          <rPr>
            <sz val="9"/>
            <color indexed="81"/>
            <rFont val="Tahoma"/>
            <family val="2"/>
          </rPr>
          <t xml:space="preserve">
pg 37</t>
        </r>
      </text>
    </comment>
    <comment ref="G71" authorId="0" shapeId="0" xr:uid="{EE615EE1-FAE4-4C27-9DB2-382944FE571F}">
      <text>
        <r>
          <rPr>
            <b/>
            <sz val="9"/>
            <color indexed="81"/>
            <rFont val="Tahoma"/>
            <family val="2"/>
          </rPr>
          <t>ERG:</t>
        </r>
        <r>
          <rPr>
            <sz val="9"/>
            <color indexed="81"/>
            <rFont val="Tahoma"/>
            <family val="2"/>
          </rPr>
          <t xml:space="preserve">
pg 68</t>
        </r>
      </text>
    </comment>
    <comment ref="H71" authorId="0" shapeId="0" xr:uid="{1E4C5C94-1E8A-4268-BA85-1B5012A9BEA1}">
      <text>
        <r>
          <rPr>
            <b/>
            <sz val="9"/>
            <color indexed="81"/>
            <rFont val="Tahoma"/>
            <family val="2"/>
          </rPr>
          <t>ERG:</t>
        </r>
        <r>
          <rPr>
            <sz val="9"/>
            <color indexed="81"/>
            <rFont val="Tahoma"/>
            <family val="2"/>
          </rPr>
          <t xml:space="preserve">
pg 39</t>
        </r>
      </text>
    </comment>
    <comment ref="I71" authorId="0" shapeId="0" xr:uid="{9D934B39-1CC6-4918-83B5-16D1FDA3146A}">
      <text>
        <r>
          <rPr>
            <b/>
            <sz val="9"/>
            <color indexed="81"/>
            <rFont val="Tahoma"/>
            <family val="2"/>
          </rPr>
          <t>ERG:</t>
        </r>
        <r>
          <rPr>
            <sz val="9"/>
            <color indexed="81"/>
            <rFont val="Tahoma"/>
            <family val="2"/>
          </rPr>
          <t xml:space="preserve">
pg 69</t>
        </r>
      </text>
    </comment>
    <comment ref="J71" authorId="0" shapeId="0" xr:uid="{602EE6AC-0F84-43B8-A87B-3A1BF52C5546}">
      <text>
        <r>
          <rPr>
            <b/>
            <sz val="9"/>
            <color indexed="81"/>
            <rFont val="Tahoma"/>
            <family val="2"/>
          </rPr>
          <t>ERG:</t>
        </r>
        <r>
          <rPr>
            <sz val="9"/>
            <color indexed="81"/>
            <rFont val="Tahoma"/>
            <family val="2"/>
          </rPr>
          <t xml:space="preserve">
pg 70 - used values from quickstats that match NIR</t>
        </r>
      </text>
    </comment>
    <comment ref="K71" authorId="0" shapeId="0" xr:uid="{85990C2D-6AEF-4D21-B5EC-7095AB2DC8A6}">
      <text>
        <r>
          <rPr>
            <b/>
            <sz val="9"/>
            <color indexed="81"/>
            <rFont val="Tahoma"/>
            <family val="2"/>
          </rPr>
          <t>ERG:</t>
        </r>
        <r>
          <rPr>
            <sz val="9"/>
            <color indexed="81"/>
            <rFont val="Tahoma"/>
            <family val="2"/>
          </rPr>
          <t xml:space="preserve">
pg 66</t>
        </r>
      </text>
    </comment>
    <comment ref="L71" authorId="0" shapeId="0" xr:uid="{2A6DC6C6-2DBB-4E97-BBA6-450EE10D0377}">
      <text>
        <r>
          <rPr>
            <b/>
            <sz val="9"/>
            <color indexed="81"/>
            <rFont val="Tahoma"/>
            <family val="2"/>
          </rPr>
          <t>ERG:</t>
        </r>
        <r>
          <rPr>
            <sz val="9"/>
            <color indexed="81"/>
            <rFont val="Tahoma"/>
            <family val="2"/>
          </rPr>
          <t xml:space="preserve">
pg 71 - used values from quickstats that match NIR</t>
        </r>
      </text>
    </comment>
    <comment ref="M71" authorId="0" shapeId="0" xr:uid="{D7E85F2B-DC93-4A62-9200-5481F6964326}">
      <text>
        <r>
          <rPr>
            <b/>
            <sz val="9"/>
            <color indexed="81"/>
            <rFont val="Tahoma"/>
            <family val="2"/>
          </rPr>
          <t>ERG:</t>
        </r>
        <r>
          <rPr>
            <sz val="9"/>
            <color indexed="81"/>
            <rFont val="Tahoma"/>
            <family val="2"/>
          </rPr>
          <t xml:space="preserve">
pg 67</t>
        </r>
      </text>
    </comment>
    <comment ref="N71" authorId="0" shapeId="0" xr:uid="{A364304B-B983-4EB6-B9CB-6F24233D1AAA}">
      <text>
        <r>
          <rPr>
            <b/>
            <sz val="9"/>
            <color indexed="81"/>
            <rFont val="Tahoma"/>
            <family val="2"/>
          </rPr>
          <t>ERG:</t>
        </r>
        <r>
          <rPr>
            <sz val="9"/>
            <color indexed="81"/>
            <rFont val="Tahoma"/>
            <family val="2"/>
          </rPr>
          <t xml:space="preserve">
pg 72</t>
        </r>
      </text>
    </comment>
    <comment ref="O71" authorId="0" shapeId="0" xr:uid="{3A6DEC31-091E-4493-99E4-2CC74F5272C6}">
      <text>
        <r>
          <rPr>
            <b/>
            <sz val="9"/>
            <color indexed="81"/>
            <rFont val="Tahoma"/>
            <family val="2"/>
          </rPr>
          <t>ERG:</t>
        </r>
        <r>
          <rPr>
            <sz val="9"/>
            <color indexed="81"/>
            <rFont val="Tahoma"/>
            <family val="2"/>
          </rPr>
          <t xml:space="preserve">
pg 73</t>
        </r>
      </text>
    </comment>
    <comment ref="S71" authorId="0" shapeId="0" xr:uid="{4E8139A8-D0B3-430E-8318-C45CA31FBD0C}">
      <text>
        <r>
          <rPr>
            <b/>
            <sz val="9"/>
            <color indexed="81"/>
            <rFont val="Tahoma"/>
            <family val="2"/>
          </rPr>
          <t>ERG:</t>
        </r>
        <r>
          <rPr>
            <sz val="9"/>
            <color indexed="81"/>
            <rFont val="Tahoma"/>
            <family val="2"/>
          </rPr>
          <t xml:space="preserve">
No individual state data are available for utilized processing production. Values here are Production, used as a proxy for the states with processing.
Pg 13, pg 24 for AK</t>
        </r>
      </text>
    </comment>
    <comment ref="V71" authorId="0" shapeId="0" xr:uid="{3AA04D24-6942-4C22-8193-5CB54B1BDF82}">
      <text>
        <r>
          <rPr>
            <b/>
            <sz val="9"/>
            <color indexed="81"/>
            <rFont val="Tahoma"/>
            <family val="2"/>
          </rPr>
          <t>ERG:</t>
        </r>
        <r>
          <rPr>
            <sz val="9"/>
            <color indexed="81"/>
            <rFont val="Tahoma"/>
            <family val="2"/>
          </rPr>
          <t xml:space="preserve">
pg 15
processed, utilized production
States that compose "Other States" not disclosed</t>
        </r>
      </text>
    </comment>
    <comment ref="AB71" authorId="0" shapeId="0" xr:uid="{843EB760-52BB-4101-8AF7-98C79C9C9CA6}">
      <text>
        <r>
          <rPr>
            <b/>
            <sz val="9"/>
            <color indexed="81"/>
            <rFont val="Tahoma"/>
            <family val="2"/>
          </rPr>
          <t>ERG:</t>
        </r>
        <r>
          <rPr>
            <sz val="9"/>
            <color indexed="81"/>
            <rFont val="Tahoma"/>
            <family val="2"/>
          </rPr>
          <t xml:space="preserve">
pg 46</t>
        </r>
      </text>
    </comment>
    <comment ref="AE71" authorId="0" shapeId="0" xr:uid="{15D66DDF-9913-4271-B6F7-DEBC99A29A4B}">
      <text>
        <r>
          <rPr>
            <b/>
            <sz val="9"/>
            <color indexed="81"/>
            <rFont val="Tahoma"/>
            <family val="2"/>
          </rPr>
          <t>ERG:</t>
        </r>
        <r>
          <rPr>
            <sz val="9"/>
            <color indexed="81"/>
            <rFont val="Tahoma"/>
            <family val="2"/>
          </rPr>
          <t xml:space="preserve">
pg 5</t>
        </r>
      </text>
    </comment>
    <comment ref="AO71" authorId="0" shapeId="0" xr:uid="{A4D5894C-6CB1-4DB1-AEFF-9A6A9F42E56F}">
      <text>
        <r>
          <rPr>
            <b/>
            <sz val="9"/>
            <color indexed="81"/>
            <rFont val="Tahoma"/>
            <family val="2"/>
          </rPr>
          <t>ERG:</t>
        </r>
        <r>
          <rPr>
            <sz val="9"/>
            <color indexed="81"/>
            <rFont val="Tahoma"/>
            <family val="2"/>
          </rPr>
          <t xml:space="preserve">
Not included in 2004 estimates</t>
        </r>
      </text>
    </comment>
    <comment ref="AU71" authorId="0" shapeId="0" xr:uid="{B93FF357-A9B5-4D11-9A9A-43FF8234A6FF}">
      <text>
        <r>
          <rPr>
            <b/>
            <sz val="9"/>
            <color indexed="81"/>
            <rFont val="Tahoma"/>
            <family val="2"/>
          </rPr>
          <t>ERG:</t>
        </r>
        <r>
          <rPr>
            <sz val="9"/>
            <color indexed="81"/>
            <rFont val="Tahoma"/>
            <family val="2"/>
          </rPr>
          <t xml:space="preserve">
2004 values includes guavas and pineapples (Hawaii crops)</t>
        </r>
      </text>
    </comment>
    <comment ref="AZ71" authorId="0" shapeId="0" xr:uid="{8ABB6C7B-B368-4524-A757-19B02691192D}">
      <text>
        <r>
          <rPr>
            <b/>
            <sz val="9"/>
            <color indexed="81"/>
            <rFont val="Tahoma"/>
            <family val="2"/>
          </rPr>
          <t>ERG:</t>
        </r>
        <r>
          <rPr>
            <sz val="9"/>
            <color indexed="81"/>
            <rFont val="Tahoma"/>
            <family val="2"/>
          </rPr>
          <t xml:space="preserve">
Added in Boysenberries and Loganberries and Cultivated Blackberries, where available, for 2004 (2017 did not have these available)</t>
        </r>
      </text>
    </comment>
    <comment ref="Q72" authorId="0" shapeId="0" xr:uid="{E9E0896D-7649-49E8-A090-41974DB2E6A5}">
      <text>
        <r>
          <rPr>
            <b/>
            <sz val="9"/>
            <color indexed="81"/>
            <rFont val="Tahoma"/>
            <family val="2"/>
          </rPr>
          <t>ERG:</t>
        </r>
        <r>
          <rPr>
            <sz val="9"/>
            <color indexed="81"/>
            <rFont val="Tahoma"/>
            <family val="2"/>
          </rPr>
          <t xml:space="preserve">
In the F_V_J calculations, we only use "other vegetables" so this is determining the proportion of the production processing per state based on the total "other vegetables"</t>
        </r>
      </text>
    </comment>
    <comment ref="W72" authorId="0" shapeId="0" xr:uid="{A84ADE0B-B4AE-4F0C-8E81-5AEE3E94C1C1}">
      <text>
        <r>
          <rPr>
            <b/>
            <sz val="9"/>
            <color indexed="81"/>
            <rFont val="Tahoma"/>
            <family val="2"/>
          </rPr>
          <t>ERG:</t>
        </r>
        <r>
          <rPr>
            <sz val="9"/>
            <color indexed="81"/>
            <rFont val="Tahoma"/>
            <family val="2"/>
          </rPr>
          <t xml:space="preserve">
Normalized due to totals not matching without individual Other States reported</t>
        </r>
      </text>
    </comment>
    <comment ref="Y72" authorId="0" shapeId="0" xr:uid="{A7CB679D-5C1A-4BD6-9548-646B00BBEBA2}">
      <text>
        <r>
          <rPr>
            <b/>
            <sz val="9"/>
            <color indexed="81"/>
            <rFont val="Tahoma"/>
            <family val="2"/>
          </rPr>
          <t>ERG:</t>
        </r>
        <r>
          <rPr>
            <sz val="9"/>
            <color indexed="81"/>
            <rFont val="Tahoma"/>
            <family val="2"/>
          </rPr>
          <t xml:space="preserve">
"Noncitrus fruit" as a classification is not broken down by state, rather individual noncitrus fruits (e.g., peach, cherries) are reported. 
apricot - pg 21; avocado pg 24; blueberries - pg 26 and wild blueberries - pg29 (reported as 1000 lbs); sweet cherries - pg 30; tart cherries - pg 33 (reported as million pounds); coffee - pg 36 (reported as 1000 pounds); cranberry - pg37 (reported as barrels, net lb per barrel = 100); dates - pg 40; kiwifruit - pg 49; nectarine - pg 50; olive - pg 52; papaya - pg 54(reported as 1000 lbs); peaches - pg 55; pears pg -61; plums - pg 65; prune - pg 66; raspberries - pg 68; strawberries - pg 71 (reported as 1000 cwt)</t>
        </r>
      </text>
    </comment>
    <comment ref="AC72" authorId="0" shapeId="0" xr:uid="{83399616-91A9-410E-BE56-D8D5CA8A573A}">
      <text>
        <r>
          <rPr>
            <b/>
            <sz val="9"/>
            <color indexed="81"/>
            <rFont val="Tahoma"/>
            <family val="2"/>
          </rPr>
          <t>ERG:</t>
        </r>
        <r>
          <rPr>
            <sz val="9"/>
            <color indexed="81"/>
            <rFont val="Tahoma"/>
            <family val="2"/>
          </rPr>
          <t xml:space="preserve">
Normalized due to totals not matching without individual Other States reported</t>
        </r>
      </text>
    </comment>
    <comment ref="AK77" authorId="0" shapeId="0" xr:uid="{4807F36A-52CB-48A6-8FBA-A65801CEB189}">
      <text>
        <r>
          <rPr>
            <b/>
            <sz val="9"/>
            <color indexed="81"/>
            <rFont val="Tahoma"/>
            <family val="2"/>
          </rPr>
          <t>ERG:</t>
        </r>
        <r>
          <rPr>
            <sz val="9"/>
            <color indexed="81"/>
            <rFont val="Tahoma"/>
            <family val="2"/>
          </rPr>
          <t xml:space="preserve">
Estimates began in 2005</t>
        </r>
      </text>
    </comment>
    <comment ref="AY85" authorId="0" shapeId="0" xr:uid="{38D284E3-33F7-4393-9306-D0F7E61154E6}">
      <text>
        <r>
          <rPr>
            <b/>
            <sz val="9"/>
            <color indexed="81"/>
            <rFont val="Tahoma"/>
            <family val="2"/>
          </rPr>
          <t>ERG:</t>
        </r>
        <r>
          <rPr>
            <sz val="9"/>
            <color indexed="81"/>
            <rFont val="Tahoma"/>
            <family val="2"/>
          </rPr>
          <t xml:space="preserve">
2004 data combines Prunes and Plums</t>
        </r>
      </text>
    </comment>
    <comment ref="AY95" authorId="0" shapeId="0" xr:uid="{106CC6FE-4FC0-438C-A4CF-15C42808C854}">
      <text>
        <r>
          <rPr>
            <b/>
            <sz val="9"/>
            <color indexed="81"/>
            <rFont val="Tahoma"/>
            <family val="2"/>
          </rPr>
          <t xml:space="preserve">ERG:
</t>
        </r>
        <r>
          <rPr>
            <sz val="9"/>
            <color indexed="81"/>
            <rFont val="Tahoma"/>
            <family val="2"/>
          </rPr>
          <t xml:space="preserve">2004 data combines Prunes and Plums
</t>
        </r>
      </text>
    </comment>
    <comment ref="AY110" authorId="0" shapeId="0" xr:uid="{8C3E4A5A-7BAA-4245-86E5-C3CC7BE81E55}">
      <text>
        <r>
          <rPr>
            <b/>
            <sz val="9"/>
            <color indexed="81"/>
            <rFont val="Tahoma"/>
            <family val="2"/>
          </rPr>
          <t>ERG:</t>
        </r>
        <r>
          <rPr>
            <sz val="9"/>
            <color indexed="81"/>
            <rFont val="Tahoma"/>
            <family val="2"/>
          </rPr>
          <t xml:space="preserve">
2004 data combines Prunes and Plums
</t>
        </r>
      </text>
    </comment>
    <comment ref="AY120" authorId="0" shapeId="0" xr:uid="{FAC08208-7FEB-4798-8760-2119D828638B}">
      <text>
        <r>
          <rPr>
            <b/>
            <sz val="9"/>
            <color indexed="81"/>
            <rFont val="Tahoma"/>
            <family val="2"/>
          </rPr>
          <t>ERG:</t>
        </r>
        <r>
          <rPr>
            <sz val="9"/>
            <color indexed="81"/>
            <rFont val="Tahoma"/>
            <family val="2"/>
          </rPr>
          <t xml:space="preserve">
2004 data combines Prunes and Plums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F5" authorId="0" shapeId="0" xr:uid="{6A93D9BA-83B5-49CF-8F81-19A98A73BD72}">
      <text>
        <r>
          <rPr>
            <b/>
            <sz val="9"/>
            <color indexed="81"/>
            <rFont val="Tahoma"/>
            <family val="2"/>
          </rPr>
          <t>ERG:</t>
        </r>
        <r>
          <rPr>
            <sz val="9"/>
            <color indexed="81"/>
            <rFont val="Tahoma"/>
            <family val="2"/>
          </rPr>
          <t xml:space="preserve">
No data available, assumed same as 2019.</t>
        </r>
      </text>
    </comment>
  </commentList>
</comments>
</file>

<file path=xl/sharedStrings.xml><?xml version="1.0" encoding="utf-8"?>
<sst xmlns="http://schemas.openxmlformats.org/spreadsheetml/2006/main" count="5570" uniqueCount="392">
  <si>
    <t>State</t>
  </si>
  <si>
    <t>Alabama</t>
  </si>
  <si>
    <t>AL</t>
  </si>
  <si>
    <t>Alaska</t>
  </si>
  <si>
    <t>AK</t>
  </si>
  <si>
    <t>American Samoa</t>
  </si>
  <si>
    <t>AS</t>
  </si>
  <si>
    <t>Arkansas</t>
  </si>
  <si>
    <t>AR</t>
  </si>
  <si>
    <t>Arizona</t>
  </si>
  <si>
    <t>AZ</t>
  </si>
  <si>
    <t>California</t>
  </si>
  <si>
    <t>CA</t>
  </si>
  <si>
    <t>Colorado</t>
  </si>
  <si>
    <t>CO</t>
  </si>
  <si>
    <t>Connecticut</t>
  </si>
  <si>
    <t>CT</t>
  </si>
  <si>
    <t>Delaware</t>
  </si>
  <si>
    <t>DE</t>
  </si>
  <si>
    <t>District of Columbia</t>
  </si>
  <si>
    <t>DC</t>
  </si>
  <si>
    <t>Florida</t>
  </si>
  <si>
    <t>FL</t>
  </si>
  <si>
    <t>Georgia</t>
  </si>
  <si>
    <t>GA</t>
  </si>
  <si>
    <t>Guam</t>
  </si>
  <si>
    <t>GU</t>
  </si>
  <si>
    <t>Hawaii</t>
  </si>
  <si>
    <t>HI</t>
  </si>
  <si>
    <t>Idaho</t>
  </si>
  <si>
    <t>ID</t>
  </si>
  <si>
    <t>Illinois</t>
  </si>
  <si>
    <t>IL</t>
  </si>
  <si>
    <t>Indiana</t>
  </si>
  <si>
    <t>IN</t>
  </si>
  <si>
    <t>Iowa</t>
  </si>
  <si>
    <t>IA</t>
  </si>
  <si>
    <t>Kansas</t>
  </si>
  <si>
    <t>KS</t>
  </si>
  <si>
    <t>Kentucky</t>
  </si>
  <si>
    <t>KY</t>
  </si>
  <si>
    <t>Louisiana</t>
  </si>
  <si>
    <t>LA</t>
  </si>
  <si>
    <t>Maine</t>
  </si>
  <si>
    <t>ME</t>
  </si>
  <si>
    <t>Maryland</t>
  </si>
  <si>
    <t>MD</t>
  </si>
  <si>
    <t>Massachusetts</t>
  </si>
  <si>
    <t>MA</t>
  </si>
  <si>
    <t>Michigan</t>
  </si>
  <si>
    <t>MI</t>
  </si>
  <si>
    <t>Minnesota</t>
  </si>
  <si>
    <t>MN</t>
  </si>
  <si>
    <t>Mississippi</t>
  </si>
  <si>
    <t>MS</t>
  </si>
  <si>
    <t>Missouri</t>
  </si>
  <si>
    <t>MO</t>
  </si>
  <si>
    <t>Montana</t>
  </si>
  <si>
    <t>MT</t>
  </si>
  <si>
    <t>Nebraska</t>
  </si>
  <si>
    <t>NE</t>
  </si>
  <si>
    <t>Nevada</t>
  </si>
  <si>
    <t>NV</t>
  </si>
  <si>
    <t>New Hampshire</t>
  </si>
  <si>
    <t>NH</t>
  </si>
  <si>
    <t>New Jersey</t>
  </si>
  <si>
    <t>NJ</t>
  </si>
  <si>
    <t>New Mexico</t>
  </si>
  <si>
    <t>NM</t>
  </si>
  <si>
    <t>New York</t>
  </si>
  <si>
    <t>NY</t>
  </si>
  <si>
    <t>North Carolina</t>
  </si>
  <si>
    <t>NC</t>
  </si>
  <si>
    <t>North Dakota</t>
  </si>
  <si>
    <t>ND</t>
  </si>
  <si>
    <t>Northern Mariana Islands</t>
  </si>
  <si>
    <t>MP</t>
  </si>
  <si>
    <t>Ohio</t>
  </si>
  <si>
    <t>OH</t>
  </si>
  <si>
    <t>Oklahoma</t>
  </si>
  <si>
    <t>OK</t>
  </si>
  <si>
    <t>Oregon</t>
  </si>
  <si>
    <t>OR</t>
  </si>
  <si>
    <t>Pennsylvania</t>
  </si>
  <si>
    <t>PA</t>
  </si>
  <si>
    <t>Puerto Rico</t>
  </si>
  <si>
    <t>PR</t>
  </si>
  <si>
    <t>Rhode Island</t>
  </si>
  <si>
    <t>RI</t>
  </si>
  <si>
    <t>South Carolina</t>
  </si>
  <si>
    <t>SC</t>
  </si>
  <si>
    <t>South Dakota</t>
  </si>
  <si>
    <t>SD</t>
  </si>
  <si>
    <t>Tennessee</t>
  </si>
  <si>
    <t>TN</t>
  </si>
  <si>
    <t>Texas</t>
  </si>
  <si>
    <t>TX</t>
  </si>
  <si>
    <t>U.S. Virgin Islands</t>
  </si>
  <si>
    <t>VI</t>
  </si>
  <si>
    <t>Utah</t>
  </si>
  <si>
    <t>UT</t>
  </si>
  <si>
    <t>Vermont</t>
  </si>
  <si>
    <t>VT</t>
  </si>
  <si>
    <t>Virginia</t>
  </si>
  <si>
    <t>VA</t>
  </si>
  <si>
    <t>Washington</t>
  </si>
  <si>
    <t>WA</t>
  </si>
  <si>
    <t>West Virginia</t>
  </si>
  <si>
    <t>WV</t>
  </si>
  <si>
    <t>Wisconsin</t>
  </si>
  <si>
    <t>WI</t>
  </si>
  <si>
    <t xml:space="preserve">Wyoming </t>
  </si>
  <si>
    <t>WY</t>
  </si>
  <si>
    <t>DataBasin Count by State (2008)</t>
  </si>
  <si>
    <t>Percent of Total</t>
  </si>
  <si>
    <t>MillsOnline Count by State (2015–2016)</t>
  </si>
  <si>
    <t>NAICS Code Description</t>
  </si>
  <si>
    <t>NAICS Code</t>
  </si>
  <si>
    <t>Percentage of Excess Food Generated by State</t>
  </si>
  <si>
    <t xml:space="preserve">Meat Processed from Carcasses </t>
  </si>
  <si>
    <t>Lowest (tons/year)</t>
  </si>
  <si>
    <t>Highest (tons/year)</t>
  </si>
  <si>
    <t>% Lowest</t>
  </si>
  <si>
    <t>% Highest</t>
  </si>
  <si>
    <t>Avg % USING</t>
  </si>
  <si>
    <t>Avg % Not Using</t>
  </si>
  <si>
    <t xml:space="preserve">Fruit and Vegetable Canning </t>
  </si>
  <si>
    <t xml:space="preserve">Cheese Manufacturing </t>
  </si>
  <si>
    <t xml:space="preserve">Distilleries </t>
  </si>
  <si>
    <t xml:space="preserve">Animal (except Poultry) Slaughtering </t>
  </si>
  <si>
    <t xml:space="preserve">Poultry Processing </t>
  </si>
  <si>
    <t xml:space="preserve">Fats and Oils Refining and Blending </t>
  </si>
  <si>
    <t xml:space="preserve">Rendering and Meat Byproduct Processing </t>
  </si>
  <si>
    <t>Seafood Product Preparation and Packaging</t>
  </si>
  <si>
    <t xml:space="preserve">Wet Corn Milling </t>
  </si>
  <si>
    <t xml:space="preserve">Soybean and Other Oilseed Processing </t>
  </si>
  <si>
    <t xml:space="preserve">Cane Sugar Manufacturing </t>
  </si>
  <si>
    <t xml:space="preserve">Beet Sugar Manufacturing </t>
  </si>
  <si>
    <t>Total</t>
  </si>
  <si>
    <t>Note: The green rows for Puerto Rico and the Virgin Islands were zeroed out because we do not believe these territories have dedicated industrial waste landfills. The amount for the District of Columbia (highlighted in orange) was split 50% to Maryland and 50% to Virginia because the District of Columbia does not have an industrial waste landfill.</t>
  </si>
  <si>
    <t>Source or Method</t>
  </si>
  <si>
    <t>Extrapolated, same as 2000</t>
  </si>
  <si>
    <t>BioCycle 2001</t>
  </si>
  <si>
    <t>Interpolated</t>
  </si>
  <si>
    <t>BioCycle 2004</t>
  </si>
  <si>
    <t>BioCycle 2006</t>
  </si>
  <si>
    <t>BioCycle 2008</t>
  </si>
  <si>
    <t>BioCycle 2010</t>
  </si>
  <si>
    <t>EREF 2016</t>
  </si>
  <si>
    <t>Shine 2014</t>
  </si>
  <si>
    <t>ILSR 2014</t>
  </si>
  <si>
    <t>Interpolated, same as 2015</t>
  </si>
  <si>
    <t>Interpolated, same as 2014</t>
  </si>
  <si>
    <t>WBJ 2016</t>
  </si>
  <si>
    <t>Extrapolated</t>
  </si>
  <si>
    <t>No. Operational</t>
  </si>
  <si>
    <t>No. Shutdown</t>
  </si>
  <si>
    <t>Percent Operational</t>
  </si>
  <si>
    <t>Number unknown</t>
  </si>
  <si>
    <t xml:space="preserve">Data sources: </t>
  </si>
  <si>
    <t>EPA (2018). Anaerobic Digestion Facilities Processing Food Waste in the United States in 2015: Survey Results. May 2018 EPA/903/S-18/001. Available online at &lt;https://www.epa.gov/sites/production/files/2019-09/documents/ad_data_report_v10_-_508_comp_v1.pdf&gt;.</t>
  </si>
  <si>
    <t xml:space="preserve">EPA (2019). Anaerobic Digestion Facilities Processing Food Waste in the United States in 2016: Survey Results. September 2019 EPA/903/S-19/001. Available online at &lt;https://www.epa.gov/sites/production/files/2018-08/documents/ad_data_report_final_508_compliant_no_password.pdf&gt;. </t>
  </si>
  <si>
    <t> </t>
  </si>
  <si>
    <t>2019 Poultry</t>
  </si>
  <si>
    <t>2019 Beef Raw Data</t>
  </si>
  <si>
    <t>Beef Estimated Data</t>
  </si>
  <si>
    <t>2019 Calf Raw Data</t>
  </si>
  <si>
    <t>Calf Estimated Data</t>
  </si>
  <si>
    <t>2019 Hog Raw Data</t>
  </si>
  <si>
    <t>Hog Estimated Data</t>
  </si>
  <si>
    <t>2019 L/M Raw Data</t>
  </si>
  <si>
    <t>L/M Estimated Data</t>
  </si>
  <si>
    <t>Broilers raw data (LWK - pounds)</t>
  </si>
  <si>
    <t>Broilers estimated (LWK - pounds)</t>
  </si>
  <si>
    <t>Young turkeys raw (pounds)</t>
  </si>
  <si>
    <t>Young turkeys, estimated percent (%)</t>
  </si>
  <si>
    <t>Turkeys estimated (LWK - pounds)</t>
  </si>
  <si>
    <t>Broiler percent used as mature chicken proxy</t>
  </si>
  <si>
    <t>Mature chickens estimated (LWK - pounds)</t>
  </si>
  <si>
    <t>Poultry Production Live Weight (metric tons x 1000)</t>
  </si>
  <si>
    <t>2019 Percent Poultry LWK per State (%)</t>
  </si>
  <si>
    <t>Red meat raw carcass data</t>
  </si>
  <si>
    <t>Red meat carcass estimated data populations</t>
  </si>
  <si>
    <t>Number Head Slaughtered (1000 head)</t>
  </si>
  <si>
    <t>Average Live Weight (lbs)</t>
  </si>
  <si>
    <t>Beef LWK (million lbs)</t>
  </si>
  <si>
    <t>Live Weight (lbs)</t>
  </si>
  <si>
    <t>Calf LWK (million lbs)</t>
  </si>
  <si>
    <t>Hog LWK (million lbs)</t>
  </si>
  <si>
    <t>L/M LWK (million lbs)</t>
  </si>
  <si>
    <t>Source:</t>
  </si>
  <si>
    <r>
      <t xml:space="preserve">USDA QuickStats, downloaded 1/25/2021: </t>
    </r>
    <r>
      <rPr>
        <sz val="9"/>
        <rFont val="Arial"/>
        <family val="2"/>
      </rPr>
      <t>https://quickstats.nass.usda.gov/</t>
    </r>
  </si>
  <si>
    <t>USDA QuickStats, downloaded 1/26/2021: https://quickstats.nass.usda.gov/</t>
  </si>
  <si>
    <r>
      <t>Livestock Slaughter 2019 Summary:</t>
    </r>
    <r>
      <rPr>
        <sz val="10"/>
        <rFont val="Arial"/>
        <family val="2"/>
      </rPr>
      <t xml:space="preserve"> https://downloads.usda.library.cornell.edu/usda-esmis/files/r207tp32d/34850245n/5712mr72x/lsan0420.pdf</t>
    </r>
  </si>
  <si>
    <t>other</t>
  </si>
  <si>
    <t xml:space="preserve">                        -  </t>
  </si>
  <si>
    <t xml:space="preserve">                    -  </t>
  </si>
  <si>
    <t xml:space="preserve">                -  </t>
  </si>
  <si>
    <t xml:space="preserve">            -  </t>
  </si>
  <si>
    <t xml:space="preserve">              -  </t>
  </si>
  <si>
    <t>x</t>
  </si>
  <si>
    <t>Color Key:</t>
  </si>
  <si>
    <t>= Reported by USDA as "Other State"</t>
  </si>
  <si>
    <t>2017 Raw Data Other Vegetable Production Data by Type (Canned and Frozen Processed Vegetables) (tons)</t>
  </si>
  <si>
    <t>2017 Raw Data Fruits</t>
  </si>
  <si>
    <t>page number in the NonCitrus Fruit Summary</t>
  </si>
  <si>
    <t>= Calculated "Other State" total available to distribute to individual other states</t>
  </si>
  <si>
    <t>Asparagus</t>
  </si>
  <si>
    <t>Broccoli</t>
  </si>
  <si>
    <t>Carrots</t>
  </si>
  <si>
    <t>Cauliflower</t>
  </si>
  <si>
    <t>Corn, sweet</t>
  </si>
  <si>
    <t>Cucumber (for pickles)</t>
  </si>
  <si>
    <t>Lima Beans</t>
  </si>
  <si>
    <t>Peas, green</t>
  </si>
  <si>
    <t>Snap Beans</t>
  </si>
  <si>
    <t>Spinach</t>
  </si>
  <si>
    <t>Tomatoes</t>
  </si>
  <si>
    <t>Principal Crops</t>
  </si>
  <si>
    <t>Potato Production (1,000 cwt) used as proxy for utilized productoin</t>
  </si>
  <si>
    <t>Apples Processed (million lbs)</t>
  </si>
  <si>
    <t>Grapes for Wine: Grapes Utilization (tons)</t>
  </si>
  <si>
    <t>Citrus Fruit: Production Total (1,000 tons)</t>
  </si>
  <si>
    <t>Individual NonCitrus Fruit</t>
  </si>
  <si>
    <t>Apricot</t>
  </si>
  <si>
    <t>Avacado</t>
  </si>
  <si>
    <t>Blueberries</t>
  </si>
  <si>
    <t>Wild blueberries (1000 lbs)</t>
  </si>
  <si>
    <t>Sweet Cherries</t>
  </si>
  <si>
    <t>Tart Cherries (million pounds)</t>
  </si>
  <si>
    <t>Coffee (1000 lbs)</t>
  </si>
  <si>
    <t>Cranberry (barrels)</t>
  </si>
  <si>
    <t>Dates</t>
  </si>
  <si>
    <t>Kiwifruit</t>
  </si>
  <si>
    <t>Nectarine</t>
  </si>
  <si>
    <t>Olive</t>
  </si>
  <si>
    <t>Papaya (1000 lbs)</t>
  </si>
  <si>
    <t>Peaches</t>
  </si>
  <si>
    <t>Pears</t>
  </si>
  <si>
    <t>Plums</t>
  </si>
  <si>
    <t>Prune</t>
  </si>
  <si>
    <t>Raspberries</t>
  </si>
  <si>
    <t>Strawberries (1000 cwt)</t>
  </si>
  <si>
    <t>TOTAL</t>
  </si>
  <si>
    <t>= Principal Crops</t>
  </si>
  <si>
    <t>Vegetables 2019 Summary</t>
  </si>
  <si>
    <t>calculated</t>
  </si>
  <si>
    <t>2019 Potato Summary</t>
  </si>
  <si>
    <t>2019 NonCitrus Fruits Summary</t>
  </si>
  <si>
    <t>2019 Citrus Fruit Summary</t>
  </si>
  <si>
    <r>
      <t>2019 NonCitrus Fruit Summary</t>
    </r>
    <r>
      <rPr>
        <sz val="10"/>
        <rFont val="Arial"/>
        <family val="2"/>
      </rPr>
      <t>: 2017 utilized production used as a proxy for processed (tons)</t>
    </r>
  </si>
  <si>
    <t>= NonCitrus Fruits</t>
  </si>
  <si>
    <t>2019 Flow, MGD</t>
  </si>
  <si>
    <t>Estimated Calculated State-level Production</t>
  </si>
  <si>
    <t>Reported PADD level production</t>
  </si>
  <si>
    <t>PADD</t>
  </si>
  <si>
    <t>Year</t>
  </si>
  <si>
    <t>% PADD Capacity</t>
  </si>
  <si>
    <t>Est. Number of Barrels based on Capacity %</t>
  </si>
  <si>
    <t>National Production</t>
  </si>
  <si>
    <t>Percent of National Production</t>
  </si>
  <si>
    <t>Date</t>
  </si>
  <si>
    <t>Production - Refinery and Blender Net Production of Crude Oil and Petroleum Products (Thousand Barrels)</t>
  </si>
  <si>
    <t>PADD V</t>
  </si>
  <si>
    <t>PADD I</t>
  </si>
  <si>
    <t>PADD II</t>
  </si>
  <si>
    <t>PADD III</t>
  </si>
  <si>
    <t>PADD IV</t>
  </si>
  <si>
    <t>Wyoming</t>
  </si>
  <si>
    <t>SEDS Fuel ethanol production, including denaturant (in thousand barrels)</t>
  </si>
  <si>
    <t>StateCode</t>
  </si>
  <si>
    <t>Total Brewery Production</t>
  </si>
  <si>
    <t>Total Production (In Barrels)*</t>
  </si>
  <si>
    <t>STATE</t>
  </si>
  <si>
    <t>total</t>
  </si>
  <si>
    <t>= Reported by USDA as "New England" state</t>
  </si>
  <si>
    <t>= Calculated "New England" total available to distribute to individual New England states</t>
  </si>
  <si>
    <t>= Reported by USDA as "Delaware-Maryland"</t>
  </si>
  <si>
    <t>= Used for Maryland to show that the total is included elsewhere (i.e., Delaware-Maryland value)</t>
  </si>
  <si>
    <t>= Reported by USDA as "Less than the level of precision shown" not an "Other State"; however there is no way to distinguish between these states so treated as an Other State</t>
  </si>
  <si>
    <t>= Calculated Live Weight Production</t>
  </si>
  <si>
    <t>Sum of Premise Use, Bottles and Cans, and Barrels and Kegs from TTB 2020</t>
  </si>
  <si>
    <t>Percentages based on taxable production (sum of premise use, cans and bottles, and kegs and barrels), which accounts for about 93% of total production. 1990-2007 set equal to 2008.</t>
  </si>
  <si>
    <t>Estimated State level Percent Distribution</t>
  </si>
  <si>
    <t>Other Vegetables Estimated % of US total</t>
  </si>
  <si>
    <t>Estimated Potato Production (% of US total)</t>
  </si>
  <si>
    <t>2017 Estimated Data: Apples (% of US total)</t>
  </si>
  <si>
    <t xml:space="preserve">NonCitrus Fruit utilized production, used as proxy for processed (tons). See Column AH for individual commodities </t>
  </si>
  <si>
    <t>2017 Estimated Data: Grapes for wine (% of US total)</t>
  </si>
  <si>
    <t>2017 Estimated Data: Citrus Fruits (% of US Total)</t>
  </si>
  <si>
    <t>2017 Estimated Data: Nonctirus Fruits (% of US total)</t>
  </si>
  <si>
    <t xml:space="preserve">-- Calculated 2019 percentages were used for the entire timeseries. </t>
  </si>
  <si>
    <t>-- Excludes those states with no estimated pulp, paper, and paperboard manufacturing contribution.</t>
  </si>
  <si>
    <t xml:space="preserve">-- Calculated 2008 percentages were used for 1990-2007. </t>
  </si>
  <si>
    <t>Table F-1.  Count of Mills by State</t>
  </si>
  <si>
    <t>Table F-2.  Food and Beverage Manufacturing NAICS Codes Assumed to Generate Waste that May Be Disposed in an Industrial Waste Landfill</t>
  </si>
  <si>
    <t xml:space="preserve">Table F-3.  Percentage of Waste Disposed of by State for the Selected NAICS Codes   </t>
  </si>
  <si>
    <t>Table F-7: State production data for red meat processing and Poultry processing data</t>
  </si>
  <si>
    <t xml:space="preserve">Table F-7. Percentages based on total wastewater flow. </t>
  </si>
  <si>
    <t xml:space="preserve">Table F-8: State level Fruits and Vegetables Production Data </t>
  </si>
  <si>
    <t>Table F-9: State level Petroleum Production Data</t>
  </si>
  <si>
    <t>Table F-10: State level Ethanol Production Data</t>
  </si>
  <si>
    <t>Table F-11: State level Breweries Production Data</t>
  </si>
  <si>
    <t>WBJ 2020</t>
  </si>
  <si>
    <t>Table F-4 State Percentage of Material Composted, Calculated Using Available State Data (%)</t>
  </si>
  <si>
    <t>Outlying minor islands</t>
  </si>
  <si>
    <t>EPA (2021) Anaerobic Digestion Facilities Processing Food Waste in the United States (2017 &amp; 2018): Survey Results. January 2021 EPA/903/S-21/001. Available online at https://www.epa.gov/sites/default/files/2021-02/documents/2021_final_ad_report_feb_2_with_links.pdf.</t>
  </si>
  <si>
    <t>Table F-5.   Count of Operational and Shutdown AD Facilities by State</t>
  </si>
  <si>
    <t>UM</t>
  </si>
  <si>
    <t>Source: ECHO 2022</t>
  </si>
  <si>
    <t>Source: USDA 2021a; USDA 2004</t>
  </si>
  <si>
    <t>-- Calculated 2004 percentages were used for 1990-2004.</t>
  </si>
  <si>
    <t>-- 2005 through 2018 were linearly interpolated between 2004 and 2019.</t>
  </si>
  <si>
    <t>-- 2019 percentages were used for 2019.</t>
  </si>
  <si>
    <t>-- 2020 percentages were used for 2020</t>
  </si>
  <si>
    <t>-- State level time series provided in row 17-75; raw data provided below that</t>
  </si>
  <si>
    <t>= Represents 11 months, used as proxy for annual value</t>
  </si>
  <si>
    <t>= For 2004 poultry, proxied 2020 "other states" and states with data for 2004 "other states"</t>
  </si>
  <si>
    <t xml:space="preserve">For each, "other", "NE" and "Delaware-Maryland" the total reported value was equally distributed to each identified states. </t>
  </si>
  <si>
    <t>Poultry, state-level time series</t>
  </si>
  <si>
    <t>Red Meat, state-level time series</t>
  </si>
  <si>
    <t>1990-2004</t>
  </si>
  <si>
    <t>2020 RAW DATA</t>
  </si>
  <si>
    <t>2020 Poultry</t>
  </si>
  <si>
    <t>2020 Beef Raw Data</t>
  </si>
  <si>
    <t>2020 Calf Raw Data</t>
  </si>
  <si>
    <t>2020 Hog Raw Data</t>
  </si>
  <si>
    <t>2020 L/M Raw Data</t>
  </si>
  <si>
    <t>2020 Percent Poultry LWK per State (%)</t>
  </si>
  <si>
    <t>Red meat raw carcass data (million pounds)</t>
  </si>
  <si>
    <t>Red Meat Production Live Weight (metric tons x 1000)</t>
  </si>
  <si>
    <t>Percent Red Meat LWK</t>
  </si>
  <si>
    <t>2020 Normalized Percent Red Meat LWK</t>
  </si>
  <si>
    <r>
      <rPr>
        <b/>
        <sz val="9"/>
        <rFont val="Arial"/>
        <family val="2"/>
      </rPr>
      <t xml:space="preserve">USDA QuickStats, downloaded 2/12/2022: </t>
    </r>
    <r>
      <rPr>
        <sz val="9"/>
        <rFont val="Arial"/>
        <family val="2"/>
      </rPr>
      <t>https://quickstats.nass.usda.gov/</t>
    </r>
  </si>
  <si>
    <t>USDA QuickStats, downloaded 2/12/2022: https://quickstats.nass.usda.gov/</t>
  </si>
  <si>
    <r>
      <rPr>
        <b/>
        <sz val="10"/>
        <rFont val="Arial"/>
        <family val="2"/>
      </rPr>
      <t>Livestock Slaughter 2020 Summary:</t>
    </r>
    <r>
      <rPr>
        <sz val="11"/>
        <color theme="1"/>
        <rFont val="Calibri"/>
        <family val="2"/>
        <scheme val="minor"/>
      </rPr>
      <t xml:space="preserve"> https://downloads.usda.library.cornell.edu/usda-esmis/files/r207tp32d/sj139x554/7w62g4561/lsan0421.pdf</t>
    </r>
  </si>
  <si>
    <t>US total</t>
  </si>
  <si>
    <t>"Other"</t>
  </si>
  <si>
    <t>"New England"</t>
  </si>
  <si>
    <t>Count 0</t>
  </si>
  <si>
    <t>Count "Other"</t>
  </si>
  <si>
    <t>Count "New England"</t>
  </si>
  <si>
    <t>2019 RAW DATA</t>
  </si>
  <si>
    <t>2019 Normalized Percent Red Meat LWK</t>
  </si>
  <si>
    <t>2004 RAW DATA</t>
  </si>
  <si>
    <t>2004 Beef Raw Data</t>
  </si>
  <si>
    <t>2004 Calf Raw Data</t>
  </si>
  <si>
    <t>2004 Hog Raw Data</t>
  </si>
  <si>
    <t>2004 L/M Raw Data</t>
  </si>
  <si>
    <t>2004 Broilers raw data (LWK - pounds)</t>
  </si>
  <si>
    <t>2004 Broilers estimated (LWK - pounds)</t>
  </si>
  <si>
    <t>2004 Young turkeys raw (pounds)</t>
  </si>
  <si>
    <t>2004 Young turkeys, estimated percent (%)</t>
  </si>
  <si>
    <t>2004 Turkeys estimated (LWK - pounds)</t>
  </si>
  <si>
    <t>2004 Broiler percent used as mature chicken proxy</t>
  </si>
  <si>
    <t>2004 Mature chickens estimated (LWK - pounds)</t>
  </si>
  <si>
    <t>2004 Percent Poultry LWK per State (%)</t>
  </si>
  <si>
    <t>2004 Normalized Percent Red Meat LWK</t>
  </si>
  <si>
    <t>USDA QuickStats, downloaded 2/23/2022: https://quickstats.nass.usda.gov/</t>
  </si>
  <si>
    <r>
      <t xml:space="preserve">Livestock Slaughter 2020 Summary:  </t>
    </r>
    <r>
      <rPr>
        <sz val="9"/>
        <rFont val="Arial"/>
        <family val="2"/>
      </rPr>
      <t>https://downloads.usda.library.cornell.edu/usda-esmis/files/r207tp32d/r207tr821/mg74qq03n/LiveSlauSu-03-04-2005.pdf</t>
    </r>
  </si>
  <si>
    <t>Count &lt;&gt;0</t>
  </si>
  <si>
    <t>Source: USDA 2021a and USDA 2021b</t>
  </si>
  <si>
    <t>-- 2005 through 2016 were linearly interpolated between 2004 and 2017.</t>
  </si>
  <si>
    <t>-- Calculated 2017 percentages were used for 2017-2020.</t>
  </si>
  <si>
    <t>2017 Raw Data</t>
  </si>
  <si>
    <t>2004 Raw Data</t>
  </si>
  <si>
    <t>2004 Raw Data Other Vegetable Production Data by Type (Canned and Frozen Processed Vegetables) (tons)</t>
  </si>
  <si>
    <t>2004 Raw Potato Data</t>
  </si>
  <si>
    <t>2004 Raw Data Fruits</t>
  </si>
  <si>
    <t>32, 34</t>
  </si>
  <si>
    <t>Avocado</t>
  </si>
  <si>
    <t>Cultivated Blueberries (1,000 lbs)</t>
  </si>
  <si>
    <t>Raspberries, Other berries</t>
  </si>
  <si>
    <t>Figs</t>
  </si>
  <si>
    <t>Vegetables 2006 Summary</t>
  </si>
  <si>
    <t>2004 Other Vegetables Estimated % of US total</t>
  </si>
  <si>
    <t>2007 Potato Summary</t>
  </si>
  <si>
    <t>2006 NonCitrus Fruits Summary</t>
  </si>
  <si>
    <t>2004 Estimated Data: Apples (% of US total), normalized</t>
  </si>
  <si>
    <t>NonCitrus Fruit utilized production, used as proxy for processed (tons)</t>
  </si>
  <si>
    <t>2004 Estimated Data: Nonctirus Fruits (% of US total)</t>
  </si>
  <si>
    <t>2004 Estimated Data: Grapes for wine (% of US total), normalized</t>
  </si>
  <si>
    <t>2006 Citrus Fruit Summary</t>
  </si>
  <si>
    <t>2004 Estimated Data: Citrus Fruits (% of US Total)</t>
  </si>
  <si>
    <r>
      <rPr>
        <b/>
        <sz val="10"/>
        <rFont val="Arial"/>
        <family val="2"/>
      </rPr>
      <t>2006 NonCitrus Fruit Summary</t>
    </r>
    <r>
      <rPr>
        <sz val="10"/>
        <color theme="1"/>
        <rFont val="Arial"/>
        <family val="2"/>
      </rPr>
      <t>: 2004 utilized production used as a proxy for processed (tons)</t>
    </r>
  </si>
  <si>
    <t>Sum</t>
  </si>
  <si>
    <t>US</t>
  </si>
  <si>
    <t>Total formula check</t>
  </si>
  <si>
    <t>Source: EIA 2022a and EIA 2022b</t>
  </si>
  <si>
    <t>NA</t>
  </si>
  <si>
    <t>Source: EIA 2019</t>
  </si>
  <si>
    <t>Source: TTB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</si>
</sst>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0000"/>
    <numFmt numFmtId="165" formatCode="_(* #,##0_);_(* \(#,##0\);_(* &quot;-&quot;??_);_(@_)"/>
    <numFmt numFmtId="166" formatCode="0.000%"/>
    <numFmt numFmtId="167" formatCode="0.0%"/>
    <numFmt numFmtId="168" formatCode="_(* #,##0.0_);_(* \(#,##0.0\);_(* &quot;-&quot;??_);_(@_)"/>
    <numFmt numFmtId="169" formatCode="0.0"/>
    <numFmt numFmtId="170" formatCode="#,##0.0"/>
  </numFmts>
  <fonts count="39" x14ac:knownFonts="1">
    <font>
      <sz val="11"/>
      <color theme="1"/>
      <name val="Calibri"/>
      <family val="2"/>
      <scheme val="minor"/>
    </font>
    <font>
      <sz val="11"/>
      <color theme="1"/>
      <name val="Calibri"/>
      <family val="2"/>
      <scheme val="minor"/>
    </font>
    <font>
      <b/>
      <sz val="11"/>
      <color theme="1"/>
      <name val="Calibri"/>
      <family val="2"/>
      <scheme val="minor"/>
    </font>
    <font>
      <sz val="11"/>
      <color rgb="FF000000"/>
      <name val="Calibri"/>
      <family val="2"/>
      <scheme val="minor"/>
    </font>
    <font>
      <b/>
      <sz val="11"/>
      <name val="Calibri"/>
      <family val="2"/>
      <scheme val="minor"/>
    </font>
    <font>
      <sz val="11"/>
      <name val="Calibri"/>
      <family val="2"/>
      <scheme val="minor"/>
    </font>
    <font>
      <i/>
      <sz val="9"/>
      <color rgb="FF404040"/>
      <name val="Calibri"/>
      <family val="2"/>
      <scheme val="minor"/>
    </font>
    <font>
      <u/>
      <sz val="11"/>
      <color theme="10"/>
      <name val="Calibri"/>
      <family val="2"/>
      <scheme val="minor"/>
    </font>
    <font>
      <i/>
      <sz val="10"/>
      <name val="Arial"/>
      <family val="2"/>
    </font>
    <font>
      <sz val="10"/>
      <name val="Arial"/>
      <family val="2"/>
    </font>
    <font>
      <b/>
      <sz val="10"/>
      <name val="Arial"/>
      <family val="2"/>
    </font>
    <font>
      <sz val="9"/>
      <name val="Arial"/>
      <family val="2"/>
    </font>
    <font>
      <b/>
      <sz val="9"/>
      <name val="Arial"/>
      <family val="2"/>
    </font>
    <font>
      <sz val="9"/>
      <color rgb="FF00B050"/>
      <name val="Arial"/>
      <family val="2"/>
    </font>
    <font>
      <b/>
      <sz val="11"/>
      <name val="Arial"/>
      <family val="2"/>
    </font>
    <font>
      <sz val="8"/>
      <name val="Arial"/>
      <family val="2"/>
    </font>
    <font>
      <sz val="10"/>
      <color theme="1"/>
      <name val="Calibri"/>
      <family val="2"/>
      <scheme val="minor"/>
    </font>
    <font>
      <sz val="11"/>
      <color rgb="FFFF0000"/>
      <name val="Calibri"/>
      <family val="2"/>
      <scheme val="minor"/>
    </font>
    <font>
      <b/>
      <sz val="12"/>
      <name val="Arial"/>
      <family val="2"/>
    </font>
    <font>
      <sz val="10"/>
      <color indexed="12"/>
      <name val="Arial"/>
      <family val="2"/>
    </font>
    <font>
      <sz val="10"/>
      <color indexed="8"/>
      <name val="Arial"/>
      <family val="2"/>
    </font>
    <font>
      <sz val="11"/>
      <color indexed="8"/>
      <name val="Calibri"/>
      <family val="2"/>
    </font>
    <font>
      <b/>
      <sz val="9"/>
      <color indexed="81"/>
      <name val="Tahoma"/>
      <family val="2"/>
    </font>
    <font>
      <sz val="9"/>
      <color indexed="81"/>
      <name val="Tahoma"/>
      <family val="2"/>
    </font>
    <font>
      <sz val="12"/>
      <color theme="1"/>
      <name val="Calibri"/>
      <family val="2"/>
      <scheme val="minor"/>
    </font>
    <font>
      <i/>
      <sz val="10"/>
      <name val="Segoe UI"/>
      <family val="2"/>
    </font>
    <font>
      <b/>
      <sz val="11"/>
      <color theme="1"/>
      <name val="Arial"/>
      <family val="2"/>
    </font>
    <font>
      <sz val="11"/>
      <color theme="1"/>
      <name val="Arial"/>
      <family val="2"/>
    </font>
    <font>
      <sz val="11"/>
      <name val="Arial"/>
      <family val="2"/>
    </font>
    <font>
      <sz val="9"/>
      <color theme="1"/>
      <name val="Arial"/>
      <family val="2"/>
    </font>
    <font>
      <b/>
      <sz val="10"/>
      <color theme="1"/>
      <name val="Arial"/>
      <family val="2"/>
    </font>
    <font>
      <sz val="10"/>
      <color theme="1"/>
      <name val="Arial"/>
      <family val="2"/>
    </font>
    <font>
      <b/>
      <sz val="14"/>
      <name val="Arial"/>
      <family val="2"/>
    </font>
    <font>
      <sz val="9"/>
      <color theme="0" tint="-0.14999847407452621"/>
      <name val="Arial"/>
      <family val="2"/>
    </font>
    <font>
      <b/>
      <sz val="14"/>
      <color theme="1"/>
      <name val="Calibri"/>
      <family val="2"/>
      <scheme val="minor"/>
    </font>
    <font>
      <b/>
      <sz val="16"/>
      <color theme="1"/>
      <name val="Calibri"/>
      <family val="2"/>
      <scheme val="minor"/>
    </font>
    <font>
      <u/>
      <sz val="10"/>
      <color theme="10"/>
      <name val="Arial"/>
      <family val="2"/>
    </font>
    <font>
      <sz val="10"/>
      <color theme="0" tint="-0.249977111117893"/>
      <name val="Arial"/>
      <family val="2"/>
    </font>
    <font>
      <sz val="9"/>
      <color theme="0" tint="-0.249977111117893"/>
      <name val="Arial"/>
      <family val="2"/>
    </font>
  </fonts>
  <fills count="28">
    <fill>
      <patternFill patternType="none"/>
    </fill>
    <fill>
      <patternFill patternType="gray125"/>
    </fill>
    <fill>
      <patternFill patternType="solid">
        <fgColor rgb="FFED7D31"/>
        <bgColor indexed="64"/>
      </patternFill>
    </fill>
    <fill>
      <patternFill patternType="solid">
        <fgColor rgb="FFC2D69B"/>
        <bgColor indexed="64"/>
      </patternFill>
    </fill>
    <fill>
      <patternFill patternType="solid">
        <fgColor rgb="FFD9D9D9"/>
        <bgColor rgb="FF000000"/>
      </patternFill>
    </fill>
    <fill>
      <patternFill patternType="solid">
        <fgColor rgb="FFF2F2F2"/>
        <bgColor rgb="FF000000"/>
      </patternFill>
    </fill>
    <fill>
      <patternFill patternType="solid">
        <fgColor rgb="FF00B050"/>
        <bgColor rgb="FF000000"/>
      </patternFill>
    </fill>
    <fill>
      <patternFill patternType="solid">
        <fgColor rgb="FFBDD7EE"/>
        <bgColor rgb="FF000000"/>
      </patternFill>
    </fill>
    <fill>
      <patternFill patternType="solid">
        <fgColor rgb="FFF8CBAD"/>
        <bgColor rgb="FF000000"/>
      </patternFill>
    </fill>
    <fill>
      <patternFill patternType="solid">
        <fgColor rgb="FFFFE699"/>
        <bgColor rgb="FF000000"/>
      </patternFill>
    </fill>
    <fill>
      <patternFill patternType="solid">
        <fgColor rgb="FFC6E0B4"/>
        <bgColor rgb="FF000000"/>
      </patternFill>
    </fill>
    <fill>
      <patternFill patternType="solid">
        <fgColor rgb="FFA9D08E"/>
        <bgColor rgb="FF000000"/>
      </patternFill>
    </fill>
    <fill>
      <patternFill patternType="solid">
        <fgColor rgb="FF70AD47"/>
        <bgColor rgb="FF000000"/>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22"/>
        <bgColor indexed="0"/>
      </patternFill>
    </fill>
    <fill>
      <patternFill patternType="solid">
        <fgColor theme="8" tint="0.7999816888943144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rgb="FF00B050"/>
        <bgColor indexed="64"/>
      </patternFill>
    </fill>
    <fill>
      <patternFill patternType="solid">
        <fgColor theme="0" tint="-4.9989318521683403E-2"/>
        <bgColor rgb="FF000000"/>
      </patternFill>
    </fill>
    <fill>
      <patternFill patternType="solid">
        <fgColor theme="9" tint="0.39997558519241921"/>
        <bgColor indexed="64"/>
      </patternFill>
    </fill>
    <fill>
      <patternFill patternType="solid">
        <fgColor theme="5"/>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7" tint="0.79998168889431442"/>
        <bgColor indexed="64"/>
      </patternFill>
    </fill>
  </fills>
  <borders count="2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rgb="FF000000"/>
      </right>
      <top style="thin">
        <color indexed="64"/>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medium">
        <color rgb="FF000000"/>
      </bottom>
      <diagonal/>
    </border>
    <border>
      <left style="thin">
        <color indexed="64"/>
      </left>
      <right style="thin">
        <color indexed="64"/>
      </right>
      <top/>
      <bottom style="medium">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s>
  <cellStyleXfs count="13">
    <xf numFmtId="0" fontId="0" fillId="0" borderId="0"/>
    <xf numFmtId="9" fontId="1" fillId="0" borderId="0" applyFont="0" applyFill="0" applyBorder="0" applyAlignment="0" applyProtection="0"/>
    <xf numFmtId="0" fontId="7" fillId="0" borderId="0" applyNumberFormat="0" applyFill="0" applyBorder="0" applyAlignment="0" applyProtection="0"/>
    <xf numFmtId="0" fontId="9" fillId="0" borderId="0"/>
    <xf numFmtId="0" fontId="9" fillId="0" borderId="0"/>
    <xf numFmtId="9" fontId="9" fillId="0" borderId="0" applyFont="0" applyFill="0" applyBorder="0" applyAlignment="0" applyProtection="0"/>
    <xf numFmtId="43" fontId="9" fillId="0" borderId="0" applyFont="0" applyFill="0" applyBorder="0" applyAlignment="0" applyProtection="0"/>
    <xf numFmtId="0" fontId="20"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9" fillId="0" borderId="0"/>
    <xf numFmtId="43" fontId="9" fillId="0" borderId="0" applyFont="0" applyFill="0" applyBorder="0" applyAlignment="0" applyProtection="0"/>
  </cellStyleXfs>
  <cellXfs count="437">
    <xf numFmtId="0" fontId="0" fillId="0" borderId="0" xfId="0"/>
    <xf numFmtId="10" fontId="0" fillId="0" borderId="0" xfId="0" applyNumberFormat="1"/>
    <xf numFmtId="0" fontId="2" fillId="0" borderId="0" xfId="0" applyFont="1"/>
    <xf numFmtId="0" fontId="0" fillId="0" borderId="1" xfId="0" applyBorder="1"/>
    <xf numFmtId="0" fontId="0" fillId="0" borderId="5" xfId="0" applyBorder="1"/>
    <xf numFmtId="10" fontId="0" fillId="0" borderId="6" xfId="0" applyNumberFormat="1" applyBorder="1"/>
    <xf numFmtId="0" fontId="0" fillId="0" borderId="7" xfId="0" applyBorder="1"/>
    <xf numFmtId="9" fontId="0" fillId="0" borderId="1" xfId="1" applyFont="1" applyBorder="1"/>
    <xf numFmtId="9" fontId="0" fillId="0" borderId="8" xfId="1" applyFont="1" applyBorder="1"/>
    <xf numFmtId="0" fontId="0" fillId="0" borderId="6" xfId="0" applyBorder="1"/>
    <xf numFmtId="0" fontId="0" fillId="0" borderId="8" xfId="0" applyBorder="1"/>
    <xf numFmtId="0" fontId="2" fillId="0" borderId="2" xfId="0" applyFont="1" applyBorder="1"/>
    <xf numFmtId="0" fontId="2" fillId="0" borderId="4" xfId="0" applyFont="1" applyBorder="1"/>
    <xf numFmtId="0" fontId="2" fillId="0" borderId="3" xfId="0" applyFont="1" applyBorder="1" applyAlignment="1">
      <alignment wrapText="1"/>
    </xf>
    <xf numFmtId="10" fontId="2" fillId="0" borderId="3" xfId="0" applyNumberFormat="1" applyFont="1" applyBorder="1" applyAlignment="1">
      <alignment wrapText="1"/>
    </xf>
    <xf numFmtId="10" fontId="2" fillId="0" borderId="4" xfId="0" applyNumberFormat="1" applyFont="1" applyBorder="1" applyAlignment="1">
      <alignment wrapText="1"/>
    </xf>
    <xf numFmtId="0" fontId="3" fillId="0" borderId="9" xfId="0" applyFont="1" applyBorder="1" applyAlignment="1">
      <alignment vertical="center"/>
    </xf>
    <xf numFmtId="0" fontId="3" fillId="0" borderId="10" xfId="0" applyFont="1" applyBorder="1" applyAlignment="1">
      <alignment horizontal="right" vertical="center"/>
    </xf>
    <xf numFmtId="0" fontId="3" fillId="0" borderId="11" xfId="0" applyFont="1" applyBorder="1" applyAlignment="1">
      <alignment horizontal="right" vertical="center"/>
    </xf>
    <xf numFmtId="0" fontId="3" fillId="0" borderId="5" xfId="0" applyFont="1" applyBorder="1" applyAlignment="1">
      <alignment vertical="center"/>
    </xf>
    <xf numFmtId="0" fontId="3" fillId="0" borderId="6" xfId="0" applyFont="1" applyBorder="1" applyAlignment="1">
      <alignment horizontal="right" vertical="center"/>
    </xf>
    <xf numFmtId="0" fontId="3" fillId="2" borderId="5" xfId="0" applyFont="1" applyFill="1" applyBorder="1" applyAlignment="1">
      <alignment vertical="center"/>
    </xf>
    <xf numFmtId="11" fontId="3" fillId="2" borderId="6" xfId="0" applyNumberFormat="1" applyFont="1" applyFill="1" applyBorder="1" applyAlignment="1">
      <alignment horizontal="right" vertical="center"/>
    </xf>
    <xf numFmtId="0" fontId="3" fillId="3" borderId="5" xfId="0" applyFont="1" applyFill="1" applyBorder="1" applyAlignment="1">
      <alignment vertical="center"/>
    </xf>
    <xf numFmtId="0" fontId="3" fillId="3" borderId="6" xfId="0" applyFont="1" applyFill="1" applyBorder="1" applyAlignment="1">
      <alignment horizontal="right" vertical="center"/>
    </xf>
    <xf numFmtId="0" fontId="3" fillId="2" borderId="6" xfId="0" applyFont="1" applyFill="1" applyBorder="1" applyAlignment="1">
      <alignment horizontal="right" vertical="center"/>
    </xf>
    <xf numFmtId="164" fontId="3" fillId="0" borderId="10" xfId="0" applyNumberFormat="1" applyFont="1" applyBorder="1" applyAlignment="1">
      <alignment horizontal="right" vertical="center"/>
    </xf>
    <xf numFmtId="0" fontId="0" fillId="0" borderId="13" xfId="0" applyBorder="1"/>
    <xf numFmtId="0" fontId="0" fillId="0" borderId="14" xfId="0" applyBorder="1"/>
    <xf numFmtId="0" fontId="2" fillId="0" borderId="12" xfId="0" applyFont="1" applyBorder="1"/>
    <xf numFmtId="0" fontId="2" fillId="0" borderId="10" xfId="0" applyFont="1" applyBorder="1"/>
    <xf numFmtId="0" fontId="2" fillId="0" borderId="11" xfId="0" applyFont="1" applyBorder="1"/>
    <xf numFmtId="0" fontId="2" fillId="0" borderId="13" xfId="0" applyFont="1" applyBorder="1"/>
    <xf numFmtId="0" fontId="2" fillId="0" borderId="1" xfId="0" applyFont="1" applyBorder="1"/>
    <xf numFmtId="0" fontId="2" fillId="0" borderId="8" xfId="0" applyFont="1" applyBorder="1"/>
    <xf numFmtId="0" fontId="11" fillId="6" borderId="11" xfId="0" applyFont="1" applyFill="1" applyBorder="1" applyAlignment="1">
      <alignment wrapText="1"/>
    </xf>
    <xf numFmtId="0" fontId="9" fillId="9" borderId="8" xfId="0" applyFont="1" applyFill="1" applyBorder="1" applyAlignment="1">
      <alignment wrapText="1"/>
    </xf>
    <xf numFmtId="0" fontId="9" fillId="9" borderId="1" xfId="0" applyFont="1" applyFill="1" applyBorder="1" applyAlignment="1">
      <alignment wrapText="1"/>
    </xf>
    <xf numFmtId="0" fontId="18" fillId="0" borderId="0" xfId="3" applyFont="1"/>
    <xf numFmtId="0" fontId="9" fillId="0" borderId="0" xfId="3"/>
    <xf numFmtId="0" fontId="10" fillId="0" borderId="0" xfId="3" applyFont="1" applyAlignment="1">
      <alignment vertical="center" wrapText="1"/>
    </xf>
    <xf numFmtId="0" fontId="9" fillId="0" borderId="0" xfId="4"/>
    <xf numFmtId="14" fontId="19" fillId="0" borderId="0" xfId="4" applyNumberFormat="1" applyFont="1" applyAlignment="1">
      <alignment horizontal="center"/>
    </xf>
    <xf numFmtId="0" fontId="10" fillId="13" borderId="15" xfId="4" applyFont="1" applyFill="1" applyBorder="1" applyAlignment="1">
      <alignment wrapText="1"/>
    </xf>
    <xf numFmtId="9" fontId="10" fillId="13" borderId="15" xfId="5" applyFont="1" applyFill="1" applyBorder="1" applyAlignment="1">
      <alignment wrapText="1"/>
    </xf>
    <xf numFmtId="165" fontId="10" fillId="13" borderId="15" xfId="6" applyNumberFormat="1" applyFont="1" applyFill="1" applyBorder="1" applyAlignment="1">
      <alignment wrapText="1"/>
    </xf>
    <xf numFmtId="0" fontId="10" fillId="13" borderId="15" xfId="4" applyFont="1" applyFill="1" applyBorder="1"/>
    <xf numFmtId="14" fontId="10" fillId="13" borderId="15" xfId="4" applyNumberFormat="1" applyFont="1" applyFill="1" applyBorder="1"/>
    <xf numFmtId="9" fontId="0" fillId="0" borderId="0" xfId="5" applyFont="1"/>
    <xf numFmtId="165" fontId="0" fillId="0" borderId="0" xfId="6" applyNumberFormat="1" applyFont="1"/>
    <xf numFmtId="0" fontId="9" fillId="0" borderId="15" xfId="4" applyBorder="1"/>
    <xf numFmtId="14" fontId="9" fillId="0" borderId="15" xfId="4" applyNumberFormat="1" applyBorder="1"/>
    <xf numFmtId="165" fontId="0" fillId="0" borderId="15" xfId="6" applyNumberFormat="1" applyFont="1" applyBorder="1"/>
    <xf numFmtId="0" fontId="21" fillId="15" borderId="15" xfId="7" applyFont="1" applyFill="1" applyBorder="1" applyAlignment="1">
      <alignment horizontal="center"/>
    </xf>
    <xf numFmtId="0" fontId="21" fillId="0" borderId="15" xfId="7" applyFont="1" applyBorder="1" applyAlignment="1">
      <alignment wrapText="1"/>
    </xf>
    <xf numFmtId="165" fontId="21" fillId="0" borderId="15" xfId="6" applyNumberFormat="1" applyFont="1" applyFill="1" applyBorder="1" applyAlignment="1">
      <alignment horizontal="right" wrapText="1"/>
    </xf>
    <xf numFmtId="165" fontId="9" fillId="0" borderId="15" xfId="4" applyNumberFormat="1" applyBorder="1"/>
    <xf numFmtId="0" fontId="1" fillId="0" borderId="0" xfId="8"/>
    <xf numFmtId="0" fontId="1" fillId="13" borderId="0" xfId="8" applyFill="1"/>
    <xf numFmtId="4" fontId="1" fillId="0" borderId="0" xfId="8" applyNumberFormat="1"/>
    <xf numFmtId="0" fontId="1" fillId="0" borderId="23" xfId="8" applyBorder="1"/>
    <xf numFmtId="0" fontId="1" fillId="0" borderId="24" xfId="8" applyBorder="1"/>
    <xf numFmtId="0" fontId="1" fillId="0" borderId="23" xfId="8" applyBorder="1" applyAlignment="1">
      <alignment horizontal="center"/>
    </xf>
    <xf numFmtId="0" fontId="1" fillId="0" borderId="24" xfId="8" applyBorder="1" applyAlignment="1">
      <alignment horizontal="center"/>
    </xf>
    <xf numFmtId="0" fontId="1" fillId="0" borderId="25" xfId="8" applyBorder="1" applyAlignment="1">
      <alignment horizontal="centerContinuous"/>
    </xf>
    <xf numFmtId="0" fontId="1" fillId="0" borderId="26" xfId="8" applyBorder="1"/>
    <xf numFmtId="0" fontId="1" fillId="0" borderId="27" xfId="8" applyBorder="1" applyAlignment="1">
      <alignment horizontal="centerContinuous"/>
    </xf>
    <xf numFmtId="0" fontId="1" fillId="0" borderId="7" xfId="8" applyBorder="1"/>
    <xf numFmtId="0" fontId="1" fillId="0" borderId="1" xfId="8" applyBorder="1"/>
    <xf numFmtId="0" fontId="1" fillId="0" borderId="8" xfId="8" applyBorder="1"/>
    <xf numFmtId="0" fontId="24" fillId="0" borderId="15" xfId="8" applyFont="1" applyBorder="1" applyAlignment="1">
      <alignment horizontal="center"/>
    </xf>
    <xf numFmtId="0" fontId="24" fillId="16" borderId="15" xfId="8" applyFont="1" applyFill="1" applyBorder="1" applyAlignment="1">
      <alignment horizontal="center"/>
    </xf>
    <xf numFmtId="0" fontId="24" fillId="16" borderId="15" xfId="9" applyNumberFormat="1" applyFont="1" applyFill="1" applyBorder="1" applyAlignment="1">
      <alignment horizontal="center"/>
    </xf>
    <xf numFmtId="0" fontId="1" fillId="0" borderId="15" xfId="8" applyBorder="1"/>
    <xf numFmtId="9" fontId="1" fillId="13" borderId="0" xfId="5" applyFont="1" applyFill="1"/>
    <xf numFmtId="0" fontId="25" fillId="0" borderId="15" xfId="8" applyFont="1" applyBorder="1" applyAlignment="1">
      <alignment horizontal="right"/>
    </xf>
    <xf numFmtId="166" fontId="1" fillId="13" borderId="0" xfId="5" applyNumberFormat="1" applyFont="1" applyFill="1"/>
    <xf numFmtId="0" fontId="26" fillId="0" borderId="0" xfId="0" applyFont="1"/>
    <xf numFmtId="0" fontId="27" fillId="0" borderId="0" xfId="0" applyFont="1"/>
    <xf numFmtId="167" fontId="0" fillId="0" borderId="0" xfId="1" applyNumberFormat="1" applyFont="1"/>
    <xf numFmtId="167" fontId="9" fillId="0" borderId="0" xfId="1" applyNumberFormat="1" applyFont="1"/>
    <xf numFmtId="167" fontId="10" fillId="0" borderId="0" xfId="1" applyNumberFormat="1" applyFont="1"/>
    <xf numFmtId="0" fontId="10" fillId="0" borderId="0" xfId="1" applyNumberFormat="1" applyFont="1"/>
    <xf numFmtId="0" fontId="9" fillId="13" borderId="0" xfId="4" applyFill="1"/>
    <xf numFmtId="167" fontId="11" fillId="0" borderId="0" xfId="1" applyNumberFormat="1" applyFont="1" applyFill="1" applyBorder="1" applyAlignment="1"/>
    <xf numFmtId="167" fontId="9" fillId="0" borderId="0" xfId="1" applyNumberFormat="1" applyFont="1" applyFill="1" applyBorder="1" applyAlignment="1"/>
    <xf numFmtId="167" fontId="11" fillId="7" borderId="0" xfId="1" applyNumberFormat="1" applyFont="1" applyFill="1" applyBorder="1" applyAlignment="1"/>
    <xf numFmtId="0" fontId="10" fillId="9" borderId="15" xfId="0" applyFont="1" applyFill="1" applyBorder="1" applyAlignment="1">
      <alignment wrapText="1"/>
    </xf>
    <xf numFmtId="167" fontId="9" fillId="5" borderId="15" xfId="1" applyNumberFormat="1" applyFont="1" applyFill="1" applyBorder="1" applyAlignment="1"/>
    <xf numFmtId="167" fontId="9" fillId="14" borderId="0" xfId="1" applyNumberFormat="1" applyFont="1" applyFill="1" applyBorder="1" applyAlignment="1"/>
    <xf numFmtId="167" fontId="11" fillId="22" borderId="0" xfId="1" applyNumberFormat="1" applyFont="1" applyFill="1" applyBorder="1" applyAlignment="1"/>
    <xf numFmtId="0" fontId="0" fillId="14" borderId="0" xfId="0" applyFill="1"/>
    <xf numFmtId="0" fontId="10" fillId="11" borderId="15" xfId="0" applyFont="1" applyFill="1" applyBorder="1" applyAlignment="1">
      <alignment wrapText="1"/>
    </xf>
    <xf numFmtId="0" fontId="10" fillId="0" borderId="15" xfId="3" applyFont="1" applyBorder="1" applyAlignment="1">
      <alignment wrapText="1"/>
    </xf>
    <xf numFmtId="0" fontId="10" fillId="23" borderId="15" xfId="3" applyFont="1" applyFill="1" applyBorder="1" applyAlignment="1">
      <alignment wrapText="1"/>
    </xf>
    <xf numFmtId="0" fontId="14" fillId="0" borderId="0" xfId="3" applyFont="1"/>
    <xf numFmtId="0" fontId="14" fillId="0" borderId="0" xfId="4" applyFont="1"/>
    <xf numFmtId="0" fontId="26" fillId="0" borderId="0" xfId="8" applyFont="1"/>
    <xf numFmtId="0" fontId="0" fillId="0" borderId="0" xfId="0" applyAlignment="1">
      <alignment horizontal="center"/>
    </xf>
    <xf numFmtId="0" fontId="4" fillId="0" borderId="9" xfId="0" applyFont="1" applyBorder="1" applyAlignment="1">
      <alignment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7" xfId="0" applyFont="1" applyBorder="1" applyAlignment="1">
      <alignment vertical="center"/>
    </xf>
    <xf numFmtId="0" fontId="4" fillId="0" borderId="1" xfId="0" applyFont="1" applyBorder="1" applyAlignment="1">
      <alignment vertical="center" wrapText="1"/>
    </xf>
    <xf numFmtId="0" fontId="4" fillId="0" borderId="8" xfId="0" applyFont="1" applyBorder="1" applyAlignment="1">
      <alignment vertical="center" wrapText="1"/>
    </xf>
    <xf numFmtId="0" fontId="4" fillId="0" borderId="1" xfId="0" applyFont="1" applyBorder="1" applyAlignment="1">
      <alignment vertical="center"/>
    </xf>
    <xf numFmtId="0" fontId="3" fillId="0" borderId="0" xfId="0" applyFont="1" applyAlignment="1">
      <alignment horizontal="right" vertical="center"/>
    </xf>
    <xf numFmtId="164" fontId="3" fillId="0" borderId="0" xfId="0" applyNumberFormat="1" applyFont="1" applyAlignment="1">
      <alignment horizontal="right" vertical="center"/>
    </xf>
    <xf numFmtId="0" fontId="3" fillId="2" borderId="0" xfId="0" applyFont="1" applyFill="1" applyAlignment="1">
      <alignment horizontal="right" vertical="center"/>
    </xf>
    <xf numFmtId="11" fontId="3" fillId="2" borderId="0" xfId="0" applyNumberFormat="1" applyFont="1" applyFill="1" applyAlignment="1">
      <alignment horizontal="right" vertical="center"/>
    </xf>
    <xf numFmtId="164" fontId="3" fillId="2" borderId="0" xfId="0" applyNumberFormat="1" applyFont="1" applyFill="1" applyAlignment="1">
      <alignment horizontal="right" vertical="center"/>
    </xf>
    <xf numFmtId="1" fontId="3" fillId="0" borderId="0" xfId="0" applyNumberFormat="1" applyFont="1" applyAlignment="1">
      <alignment horizontal="right" vertical="center"/>
    </xf>
    <xf numFmtId="0" fontId="3" fillId="3" borderId="0" xfId="0" applyFont="1" applyFill="1" applyAlignment="1">
      <alignment horizontal="right" vertical="center"/>
    </xf>
    <xf numFmtId="1" fontId="3" fillId="3" borderId="0" xfId="0" applyNumberFormat="1" applyFont="1" applyFill="1" applyAlignment="1">
      <alignment horizontal="right" vertical="center"/>
    </xf>
    <xf numFmtId="0" fontId="5" fillId="0" borderId="1" xfId="0" applyFont="1" applyBorder="1" applyAlignment="1">
      <alignment horizontal="center" vertical="center"/>
    </xf>
    <xf numFmtId="0" fontId="4" fillId="0" borderId="2" xfId="0" applyFont="1" applyBorder="1" applyAlignment="1">
      <alignment horizontal="left"/>
    </xf>
    <xf numFmtId="0" fontId="4" fillId="0" borderId="3" xfId="0" applyFont="1" applyBorder="1" applyAlignment="1">
      <alignment horizontal="left" wrapText="1"/>
    </xf>
    <xf numFmtId="0" fontId="4" fillId="0" borderId="4" xfId="0" applyFont="1" applyBorder="1" applyAlignment="1">
      <alignment horizontal="left" wrapText="1"/>
    </xf>
    <xf numFmtId="0" fontId="5" fillId="0" borderId="5" xfId="0" applyFont="1" applyBorder="1" applyAlignment="1">
      <alignment horizontal="left" vertical="center"/>
    </xf>
    <xf numFmtId="0" fontId="5" fillId="0" borderId="0" xfId="0" applyFont="1" applyAlignment="1">
      <alignment horizontal="center" vertical="center"/>
    </xf>
    <xf numFmtId="10" fontId="5" fillId="0" borderId="6" xfId="0" applyNumberFormat="1" applyFont="1" applyBorder="1" applyAlignment="1">
      <alignment horizontal="center" vertical="center"/>
    </xf>
    <xf numFmtId="9" fontId="5" fillId="0" borderId="6" xfId="0" applyNumberFormat="1" applyFont="1" applyBorder="1" applyAlignment="1">
      <alignment horizontal="center" vertical="center"/>
    </xf>
    <xf numFmtId="0" fontId="5" fillId="0" borderId="7" xfId="0" applyFont="1" applyBorder="1" applyAlignment="1">
      <alignment horizontal="left" vertical="center"/>
    </xf>
    <xf numFmtId="9" fontId="5" fillId="0" borderId="8" xfId="0" applyNumberFormat="1" applyFont="1" applyBorder="1" applyAlignment="1">
      <alignment horizontal="center" vertical="center"/>
    </xf>
    <xf numFmtId="0" fontId="0" fillId="0" borderId="0" xfId="0" applyAlignment="1">
      <alignment horizontal="left"/>
    </xf>
    <xf numFmtId="0" fontId="4" fillId="0" borderId="2" xfId="0" applyFont="1" applyBorder="1" applyAlignment="1">
      <alignment vertical="center"/>
    </xf>
    <xf numFmtId="3" fontId="4" fillId="0" borderId="3" xfId="0" applyNumberFormat="1" applyFont="1" applyBorder="1" applyAlignment="1">
      <alignment horizontal="center" vertical="center"/>
    </xf>
    <xf numFmtId="3" fontId="4" fillId="0" borderId="4" xfId="0" applyNumberFormat="1" applyFont="1" applyBorder="1" applyAlignment="1">
      <alignment horizontal="center" vertical="center"/>
    </xf>
    <xf numFmtId="0" fontId="0" fillId="0" borderId="3" xfId="0" applyBorder="1"/>
    <xf numFmtId="164" fontId="0" fillId="0" borderId="3" xfId="0" applyNumberFormat="1" applyBorder="1"/>
    <xf numFmtId="0" fontId="0" fillId="0" borderId="4" xfId="0" applyBorder="1"/>
    <xf numFmtId="0" fontId="9" fillId="0" borderId="0" xfId="4" applyAlignment="1">
      <alignment horizontal="center"/>
    </xf>
    <xf numFmtId="0" fontId="1" fillId="0" borderId="26" xfId="8" applyBorder="1" applyAlignment="1">
      <alignment horizontal="center"/>
    </xf>
    <xf numFmtId="0" fontId="1" fillId="0" borderId="0" xfId="8" applyAlignment="1">
      <alignment horizontal="center"/>
    </xf>
    <xf numFmtId="0" fontId="2" fillId="0" borderId="0" xfId="0" applyFont="1" applyAlignment="1">
      <alignment horizontal="left" vertical="top"/>
    </xf>
    <xf numFmtId="0" fontId="2" fillId="0" borderId="0" xfId="0" applyFont="1" applyAlignment="1">
      <alignment horizontal="left" vertical="top"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2" fillId="0" borderId="1" xfId="0" applyFont="1" applyBorder="1" applyAlignment="1">
      <alignment horizontal="center" vertical="top"/>
    </xf>
    <xf numFmtId="0" fontId="6" fillId="0" borderId="10" xfId="0" applyFont="1" applyBorder="1" applyAlignment="1">
      <alignment horizontal="left" vertical="center" wrapText="1"/>
    </xf>
    <xf numFmtId="0" fontId="6" fillId="0" borderId="0" xfId="0" applyFont="1" applyAlignment="1">
      <alignment horizontal="left" vertical="center" wrapText="1"/>
    </xf>
    <xf numFmtId="0" fontId="2" fillId="0" borderId="0" xfId="0" applyFont="1" applyAlignment="1">
      <alignment horizontal="left"/>
    </xf>
    <xf numFmtId="0" fontId="12" fillId="5" borderId="12" xfId="0" applyFont="1" applyFill="1" applyBorder="1" applyAlignment="1">
      <alignment wrapText="1"/>
    </xf>
    <xf numFmtId="0" fontId="12" fillId="5" borderId="14" xfId="0" applyFont="1" applyFill="1" applyBorder="1" applyAlignment="1">
      <alignment wrapText="1"/>
    </xf>
    <xf numFmtId="0" fontId="12" fillId="5" borderId="22" xfId="0" applyFont="1" applyFill="1" applyBorder="1" applyAlignment="1">
      <alignment wrapText="1"/>
    </xf>
    <xf numFmtId="0" fontId="12" fillId="5" borderId="5" xfId="0" applyFont="1" applyFill="1" applyBorder="1" applyAlignment="1">
      <alignment wrapText="1"/>
    </xf>
    <xf numFmtId="0" fontId="10" fillId="5" borderId="5" xfId="0" applyFont="1" applyFill="1" applyBorder="1" applyAlignment="1">
      <alignment horizontal="center"/>
    </xf>
    <xf numFmtId="0" fontId="10" fillId="5" borderId="6" xfId="0" applyFont="1" applyFill="1" applyBorder="1" applyAlignment="1">
      <alignment horizontal="center"/>
    </xf>
    <xf numFmtId="0" fontId="10" fillId="5" borderId="15" xfId="0" applyFont="1" applyFill="1" applyBorder="1" applyAlignment="1">
      <alignment horizontal="center"/>
    </xf>
    <xf numFmtId="0" fontId="9" fillId="0" borderId="1" xfId="4" applyBorder="1" applyAlignment="1">
      <alignment horizontal="center"/>
    </xf>
    <xf numFmtId="0" fontId="9" fillId="0" borderId="0" xfId="4" applyAlignment="1">
      <alignment horizontal="center"/>
    </xf>
    <xf numFmtId="0" fontId="10" fillId="14" borderId="12" xfId="4" applyFont="1" applyFill="1" applyBorder="1" applyAlignment="1">
      <alignment horizontal="center"/>
    </xf>
    <xf numFmtId="0" fontId="10" fillId="14" borderId="0" xfId="4" applyFont="1" applyFill="1" applyAlignment="1">
      <alignment horizontal="center"/>
    </xf>
    <xf numFmtId="0" fontId="0" fillId="14" borderId="0" xfId="0" applyFill="1" applyAlignment="1">
      <alignment horizontal="center"/>
    </xf>
    <xf numFmtId="0" fontId="0" fillId="0" borderId="0" xfId="0" applyAlignment="1">
      <alignment horizontal="center"/>
    </xf>
    <xf numFmtId="0" fontId="18" fillId="0" borderId="26" xfId="8" applyFont="1" applyBorder="1" applyAlignment="1">
      <alignment horizontal="center"/>
    </xf>
    <xf numFmtId="0" fontId="18" fillId="0" borderId="0" xfId="8" applyFont="1" applyAlignment="1">
      <alignment horizontal="center"/>
    </xf>
    <xf numFmtId="0" fontId="1" fillId="0" borderId="26" xfId="8" applyBorder="1" applyAlignment="1">
      <alignment horizontal="center"/>
    </xf>
    <xf numFmtId="0" fontId="1" fillId="0" borderId="0" xfId="8" applyAlignment="1">
      <alignment horizontal="center"/>
    </xf>
    <xf numFmtId="0" fontId="18" fillId="0" borderId="23" xfId="8" applyFont="1" applyBorder="1" applyAlignment="1">
      <alignment horizontal="center"/>
    </xf>
    <xf numFmtId="0" fontId="18" fillId="0" borderId="24" xfId="8" applyFont="1" applyBorder="1" applyAlignment="1">
      <alignment horizontal="center"/>
    </xf>
    <xf numFmtId="0" fontId="10" fillId="0" borderId="0" xfId="0" applyFont="1"/>
    <xf numFmtId="0" fontId="9" fillId="0" borderId="0" xfId="0" applyFont="1"/>
    <xf numFmtId="0" fontId="9" fillId="0" borderId="0" xfId="0" quotePrefix="1" applyFont="1"/>
    <xf numFmtId="0" fontId="10" fillId="13" borderId="15" xfId="0" applyFont="1" applyFill="1" applyBorder="1"/>
    <xf numFmtId="10" fontId="9" fillId="0" borderId="0" xfId="0" applyNumberFormat="1" applyFont="1"/>
    <xf numFmtId="3" fontId="9" fillId="0" borderId="0" xfId="0" applyNumberFormat="1" applyFont="1"/>
    <xf numFmtId="0" fontId="11" fillId="0" borderId="0" xfId="11" applyFont="1" applyAlignment="1">
      <alignment horizontal="center"/>
    </xf>
    <xf numFmtId="0" fontId="11" fillId="0" borderId="0" xfId="11" applyFont="1"/>
    <xf numFmtId="0" fontId="0" fillId="17" borderId="15" xfId="0" applyFill="1" applyBorder="1"/>
    <xf numFmtId="0" fontId="0" fillId="0" borderId="5" xfId="0" quotePrefix="1" applyBorder="1" applyAlignment="1">
      <alignment horizontal="left" wrapText="1"/>
    </xf>
    <xf numFmtId="0" fontId="0" fillId="0" borderId="0" xfId="0" quotePrefix="1" applyAlignment="1">
      <alignment horizontal="left" wrapText="1"/>
    </xf>
    <xf numFmtId="0" fontId="11" fillId="17" borderId="15" xfId="11" applyFont="1" applyFill="1" applyBorder="1" applyAlignment="1">
      <alignment horizontal="center"/>
    </xf>
    <xf numFmtId="0" fontId="11" fillId="0" borderId="5" xfId="11" quotePrefix="1" applyFont="1" applyBorder="1" applyAlignment="1">
      <alignment horizontal="left" wrapText="1"/>
    </xf>
    <xf numFmtId="0" fontId="11" fillId="0" borderId="0" xfId="11" quotePrefix="1" applyFont="1" applyAlignment="1">
      <alignment horizontal="left" wrapText="1"/>
    </xf>
    <xf numFmtId="0" fontId="0" fillId="18" borderId="15" xfId="0" applyFill="1" applyBorder="1"/>
    <xf numFmtId="0" fontId="11" fillId="18" borderId="15" xfId="11" applyFont="1" applyFill="1" applyBorder="1" applyAlignment="1">
      <alignment horizontal="center"/>
    </xf>
    <xf numFmtId="0" fontId="0" fillId="19" borderId="15" xfId="0" applyFill="1" applyBorder="1"/>
    <xf numFmtId="0" fontId="11" fillId="19" borderId="15" xfId="11" applyFont="1" applyFill="1" applyBorder="1" applyAlignment="1">
      <alignment horizontal="left"/>
    </xf>
    <xf numFmtId="0" fontId="11" fillId="20" borderId="15" xfId="11" applyFont="1" applyFill="1" applyBorder="1" applyAlignment="1">
      <alignment horizontal="left"/>
    </xf>
    <xf numFmtId="0" fontId="9" fillId="0" borderId="5" xfId="11" quotePrefix="1" applyBorder="1" applyAlignment="1">
      <alignment horizontal="left" wrapText="1"/>
    </xf>
    <xf numFmtId="0" fontId="9" fillId="0" borderId="0" xfId="11" quotePrefix="1" applyAlignment="1">
      <alignment horizontal="left" wrapText="1"/>
    </xf>
    <xf numFmtId="0" fontId="11" fillId="21" borderId="15" xfId="11" applyFont="1" applyFill="1" applyBorder="1" applyAlignment="1">
      <alignment horizontal="center"/>
    </xf>
    <xf numFmtId="0" fontId="11" fillId="24" borderId="15" xfId="11" applyFont="1" applyFill="1" applyBorder="1" applyAlignment="1">
      <alignment horizontal="center"/>
    </xf>
    <xf numFmtId="0" fontId="11" fillId="0" borderId="5" xfId="11" quotePrefix="1" applyFont="1" applyBorder="1" applyAlignment="1">
      <alignment horizontal="center"/>
    </xf>
    <xf numFmtId="0" fontId="11" fillId="0" borderId="0" xfId="11" quotePrefix="1" applyFont="1" applyAlignment="1">
      <alignment horizontal="center"/>
    </xf>
    <xf numFmtId="0" fontId="11" fillId="25" borderId="0" xfId="11" applyFont="1" applyFill="1" applyAlignment="1">
      <alignment horizontal="center"/>
    </xf>
    <xf numFmtId="0" fontId="11" fillId="0" borderId="9" xfId="11" applyFont="1" applyBorder="1" applyAlignment="1">
      <alignment horizontal="left" vertical="center" wrapText="1"/>
    </xf>
    <xf numFmtId="0" fontId="11" fillId="0" borderId="10" xfId="11" applyFont="1" applyBorder="1" applyAlignment="1">
      <alignment horizontal="left" vertical="center" wrapText="1"/>
    </xf>
    <xf numFmtId="0" fontId="11" fillId="0" borderId="11" xfId="11" applyFont="1" applyBorder="1" applyAlignment="1">
      <alignment horizontal="left" vertical="center" wrapText="1"/>
    </xf>
    <xf numFmtId="0" fontId="11" fillId="0" borderId="5" xfId="11" applyFont="1" applyBorder="1" applyAlignment="1">
      <alignment horizontal="left" vertical="center" wrapText="1"/>
    </xf>
    <xf numFmtId="0" fontId="11" fillId="0" borderId="0" xfId="11" applyFont="1" applyAlignment="1">
      <alignment horizontal="left" vertical="center" wrapText="1"/>
    </xf>
    <xf numFmtId="0" fontId="11" fillId="0" borderId="6" xfId="11" applyFont="1" applyBorder="1" applyAlignment="1">
      <alignment horizontal="left" vertical="center" wrapText="1"/>
    </xf>
    <xf numFmtId="0" fontId="11" fillId="0" borderId="7" xfId="11" applyFont="1" applyBorder="1" applyAlignment="1">
      <alignment horizontal="left" vertical="center" wrapText="1"/>
    </xf>
    <xf numFmtId="0" fontId="11" fillId="0" borderId="1" xfId="11" applyFont="1" applyBorder="1" applyAlignment="1">
      <alignment horizontal="left" vertical="center" wrapText="1"/>
    </xf>
    <xf numFmtId="0" fontId="11" fillId="0" borderId="8" xfId="11" applyFont="1" applyBorder="1" applyAlignment="1">
      <alignment horizontal="left" vertical="center" wrapText="1"/>
    </xf>
    <xf numFmtId="0" fontId="9" fillId="13" borderId="0" xfId="0" quotePrefix="1" applyFont="1" applyFill="1"/>
    <xf numFmtId="0" fontId="26" fillId="13" borderId="0" xfId="0" applyFont="1" applyFill="1" applyAlignment="1">
      <alignment horizontal="center"/>
    </xf>
    <xf numFmtId="0" fontId="0" fillId="13" borderId="0" xfId="0" applyFill="1"/>
    <xf numFmtId="0" fontId="0" fillId="13" borderId="0" xfId="0" applyFill="1" applyAlignment="1">
      <alignment horizontal="center"/>
    </xf>
    <xf numFmtId="0" fontId="30" fillId="0" borderId="0" xfId="0" applyFont="1"/>
    <xf numFmtId="0" fontId="31" fillId="13" borderId="0" xfId="0" applyFont="1" applyFill="1"/>
    <xf numFmtId="0" fontId="16" fillId="0" borderId="0" xfId="0" applyFont="1"/>
    <xf numFmtId="10" fontId="16" fillId="0" borderId="0" xfId="0" applyNumberFormat="1" applyFont="1"/>
    <xf numFmtId="0" fontId="16" fillId="13" borderId="0" xfId="0" applyFont="1" applyFill="1"/>
    <xf numFmtId="0" fontId="9" fillId="0" borderId="21" xfId="0" applyFont="1" applyBorder="1"/>
    <xf numFmtId="0" fontId="32" fillId="13" borderId="0" xfId="0" quotePrefix="1" applyFont="1" applyFill="1"/>
    <xf numFmtId="0" fontId="28" fillId="13" borderId="0" xfId="0" applyFont="1" applyFill="1"/>
    <xf numFmtId="0" fontId="5" fillId="13" borderId="0" xfId="0" applyFont="1" applyFill="1"/>
    <xf numFmtId="0" fontId="11" fillId="0" borderId="15" xfId="11" applyFont="1" applyBorder="1"/>
    <xf numFmtId="0" fontId="11" fillId="0" borderId="9" xfId="11" applyFont="1" applyBorder="1" applyAlignment="1">
      <alignment horizontal="center"/>
    </xf>
    <xf numFmtId="0" fontId="11" fillId="0" borderId="10" xfId="11" applyFont="1" applyBorder="1" applyAlignment="1">
      <alignment horizontal="center"/>
    </xf>
    <xf numFmtId="0" fontId="11" fillId="0" borderId="11" xfId="11" applyFont="1" applyBorder="1" applyAlignment="1">
      <alignment horizontal="center"/>
    </xf>
    <xf numFmtId="0" fontId="11" fillId="13" borderId="12" xfId="11" applyFont="1" applyFill="1" applyBorder="1"/>
    <xf numFmtId="0" fontId="11" fillId="14" borderId="12" xfId="11" applyFont="1" applyFill="1" applyBorder="1" applyAlignment="1">
      <alignment horizontal="center"/>
    </xf>
    <xf numFmtId="0" fontId="11" fillId="0" borderId="2" xfId="11" applyFont="1" applyBorder="1" applyAlignment="1">
      <alignment horizontal="center"/>
    </xf>
    <xf numFmtId="0" fontId="11" fillId="0" borderId="4" xfId="11" applyFont="1" applyBorder="1" applyAlignment="1">
      <alignment horizontal="center"/>
    </xf>
    <xf numFmtId="0" fontId="12" fillId="0" borderId="2" xfId="11" applyFont="1" applyBorder="1" applyAlignment="1">
      <alignment horizontal="center"/>
    </xf>
    <xf numFmtId="0" fontId="12" fillId="0" borderId="3" xfId="11" applyFont="1" applyBorder="1" applyAlignment="1">
      <alignment horizontal="center"/>
    </xf>
    <xf numFmtId="0" fontId="12" fillId="0" borderId="4" xfId="11" applyFont="1" applyBorder="1" applyAlignment="1">
      <alignment horizontal="center"/>
    </xf>
    <xf numFmtId="0" fontId="12" fillId="14" borderId="12" xfId="11" applyFont="1" applyFill="1" applyBorder="1" applyAlignment="1">
      <alignment horizontal="center"/>
    </xf>
    <xf numFmtId="0" fontId="11" fillId="0" borderId="15" xfId="11" applyFont="1" applyBorder="1" applyAlignment="1">
      <alignment wrapText="1"/>
    </xf>
    <xf numFmtId="0" fontId="12" fillId="0" borderId="2" xfId="11" applyFont="1" applyBorder="1" applyAlignment="1">
      <alignment wrapText="1"/>
    </xf>
    <xf numFmtId="0" fontId="11" fillId="14" borderId="14" xfId="11" applyFont="1" applyFill="1" applyBorder="1" applyAlignment="1">
      <alignment horizontal="center"/>
    </xf>
    <xf numFmtId="0" fontId="11" fillId="0" borderId="4" xfId="11" applyFont="1" applyBorder="1" applyAlignment="1">
      <alignment wrapText="1"/>
    </xf>
    <xf numFmtId="0" fontId="12" fillId="14" borderId="12" xfId="11" applyFont="1" applyFill="1" applyBorder="1" applyAlignment="1">
      <alignment horizontal="center" wrapText="1"/>
    </xf>
    <xf numFmtId="0" fontId="11" fillId="21" borderId="4" xfId="11" applyFont="1" applyFill="1" applyBorder="1" applyAlignment="1">
      <alignment wrapText="1"/>
    </xf>
    <xf numFmtId="0" fontId="11" fillId="13" borderId="14" xfId="11" applyFont="1" applyFill="1" applyBorder="1"/>
    <xf numFmtId="0" fontId="12" fillId="0" borderId="15" xfId="11" applyFont="1" applyBorder="1" applyAlignment="1">
      <alignment wrapText="1"/>
    </xf>
    <xf numFmtId="0" fontId="11" fillId="14" borderId="13" xfId="11" applyFont="1" applyFill="1" applyBorder="1" applyAlignment="1">
      <alignment horizontal="center"/>
    </xf>
    <xf numFmtId="0" fontId="12" fillId="14" borderId="13" xfId="11" applyFont="1" applyFill="1" applyBorder="1" applyAlignment="1">
      <alignment horizontal="center"/>
    </xf>
    <xf numFmtId="0" fontId="11" fillId="0" borderId="0" xfId="11" applyFont="1" applyAlignment="1">
      <alignment wrapText="1"/>
    </xf>
    <xf numFmtId="0" fontId="12" fillId="14" borderId="15" xfId="11" applyFont="1" applyFill="1" applyBorder="1"/>
    <xf numFmtId="0" fontId="11" fillId="14" borderId="3" xfId="11" applyFont="1" applyFill="1" applyBorder="1"/>
    <xf numFmtId="0" fontId="12" fillId="14" borderId="3" xfId="11" applyFont="1" applyFill="1" applyBorder="1"/>
    <xf numFmtId="0" fontId="12" fillId="14" borderId="14" xfId="11" applyFont="1" applyFill="1" applyBorder="1" applyAlignment="1">
      <alignment horizontal="center" wrapText="1"/>
    </xf>
    <xf numFmtId="0" fontId="0" fillId="14" borderId="15" xfId="0" applyFill="1" applyBorder="1" applyAlignment="1">
      <alignment horizontal="center"/>
    </xf>
    <xf numFmtId="3" fontId="0" fillId="0" borderId="0" xfId="0" applyNumberFormat="1"/>
    <xf numFmtId="3" fontId="11" fillId="0" borderId="0" xfId="11" applyNumberFormat="1" applyFont="1"/>
    <xf numFmtId="0" fontId="11" fillId="17" borderId="0" xfId="11" applyFont="1" applyFill="1"/>
    <xf numFmtId="10" fontId="0" fillId="0" borderId="0" xfId="10" applyNumberFormat="1" applyFont="1"/>
    <xf numFmtId="165" fontId="11" fillId="0" borderId="0" xfId="12" applyNumberFormat="1" applyFont="1"/>
    <xf numFmtId="9" fontId="11" fillId="0" borderId="0" xfId="10" applyFont="1"/>
    <xf numFmtId="3" fontId="13" fillId="0" borderId="0" xfId="11" applyNumberFormat="1" applyFont="1"/>
    <xf numFmtId="10" fontId="11" fillId="0" borderId="0" xfId="10" applyNumberFormat="1" applyFont="1"/>
    <xf numFmtId="0" fontId="29" fillId="13" borderId="14" xfId="11" applyFont="1" applyFill="1" applyBorder="1" applyAlignment="1">
      <alignment horizontal="center"/>
    </xf>
    <xf numFmtId="1" fontId="11" fillId="0" borderId="0" xfId="11" applyNumberFormat="1" applyFont="1"/>
    <xf numFmtId="43" fontId="11" fillId="0" borderId="0" xfId="12" applyFont="1"/>
    <xf numFmtId="0" fontId="29" fillId="14" borderId="14" xfId="11" applyFont="1" applyFill="1" applyBorder="1" applyAlignment="1">
      <alignment horizontal="center"/>
    </xf>
    <xf numFmtId="0" fontId="11" fillId="20" borderId="0" xfId="11" applyFont="1" applyFill="1"/>
    <xf numFmtId="0" fontId="9" fillId="0" borderId="0" xfId="11"/>
    <xf numFmtId="0" fontId="33" fillId="14" borderId="14" xfId="11" applyFont="1" applyFill="1" applyBorder="1" applyAlignment="1">
      <alignment horizontal="center"/>
    </xf>
    <xf numFmtId="168" fontId="13" fillId="0" borderId="0" xfId="12" applyNumberFormat="1" applyFont="1"/>
    <xf numFmtId="166" fontId="11" fillId="0" borderId="0" xfId="11" applyNumberFormat="1" applyFont="1"/>
    <xf numFmtId="10" fontId="11" fillId="0" borderId="0" xfId="11" applyNumberFormat="1" applyFont="1"/>
    <xf numFmtId="169" fontId="11" fillId="18" borderId="0" xfId="11" applyNumberFormat="1" applyFont="1" applyFill="1"/>
    <xf numFmtId="169" fontId="11" fillId="0" borderId="0" xfId="11" applyNumberFormat="1" applyFont="1"/>
    <xf numFmtId="169" fontId="9" fillId="0" borderId="0" xfId="11" applyNumberFormat="1"/>
    <xf numFmtId="0" fontId="0" fillId="19" borderId="0" xfId="0" applyFill="1"/>
    <xf numFmtId="3" fontId="0" fillId="24" borderId="0" xfId="0" applyNumberFormat="1" applyFill="1"/>
    <xf numFmtId="169" fontId="11" fillId="19" borderId="0" xfId="11" applyNumberFormat="1" applyFont="1" applyFill="1"/>
    <xf numFmtId="0" fontId="11" fillId="19" borderId="0" xfId="11" applyFont="1" applyFill="1"/>
    <xf numFmtId="0" fontId="0" fillId="17" borderId="0" xfId="0" applyFill="1"/>
    <xf numFmtId="3" fontId="0" fillId="20" borderId="0" xfId="0" applyNumberFormat="1" applyFill="1"/>
    <xf numFmtId="9" fontId="1" fillId="0" borderId="0" xfId="1"/>
    <xf numFmtId="11" fontId="11" fillId="0" borderId="0" xfId="11" applyNumberFormat="1" applyFont="1"/>
    <xf numFmtId="0" fontId="29" fillId="13" borderId="14" xfId="11" applyFont="1" applyFill="1" applyBorder="1"/>
    <xf numFmtId="9" fontId="11" fillId="0" borderId="0" xfId="10" applyFont="1" applyFill="1"/>
    <xf numFmtId="0" fontId="11" fillId="14" borderId="14" xfId="11" applyFont="1" applyFill="1" applyBorder="1"/>
    <xf numFmtId="9" fontId="11" fillId="0" borderId="0" xfId="11" applyNumberFormat="1" applyFont="1"/>
    <xf numFmtId="0" fontId="0" fillId="18" borderId="0" xfId="0" applyFill="1"/>
    <xf numFmtId="0" fontId="29" fillId="13" borderId="0" xfId="11" applyFont="1" applyFill="1"/>
    <xf numFmtId="0" fontId="11" fillId="0" borderId="15" xfId="0" applyFont="1" applyBorder="1"/>
    <xf numFmtId="0" fontId="11" fillId="0" borderId="10" xfId="0" applyFont="1" applyBorder="1"/>
    <xf numFmtId="0" fontId="11" fillId="0" borderId="16" xfId="0" applyFont="1" applyBorder="1"/>
    <xf numFmtId="0" fontId="11" fillId="4" borderId="12" xfId="0" applyFont="1" applyFill="1" applyBorder="1"/>
    <xf numFmtId="0" fontId="11" fillId="0" borderId="4" xfId="0" applyFont="1" applyBorder="1"/>
    <xf numFmtId="0" fontId="11" fillId="5" borderId="12" xfId="0" applyFont="1" applyFill="1" applyBorder="1"/>
    <xf numFmtId="0" fontId="11" fillId="0" borderId="3" xfId="0" applyFont="1" applyBorder="1"/>
    <xf numFmtId="0" fontId="11" fillId="0" borderId="17" xfId="0" applyFont="1" applyBorder="1"/>
    <xf numFmtId="0" fontId="12" fillId="0" borderId="3" xfId="0" applyFont="1" applyBorder="1"/>
    <xf numFmtId="0" fontId="12" fillId="0" borderId="17" xfId="0" applyFont="1" applyBorder="1"/>
    <xf numFmtId="0" fontId="12" fillId="5" borderId="12" xfId="0" applyFont="1" applyFill="1" applyBorder="1"/>
    <xf numFmtId="0" fontId="11" fillId="0" borderId="13" xfId="0" applyFont="1" applyBorder="1" applyAlignment="1">
      <alignment wrapText="1"/>
    </xf>
    <xf numFmtId="0" fontId="11" fillId="0" borderId="4" xfId="0" applyFont="1" applyBorder="1" applyAlignment="1">
      <alignment wrapText="1"/>
    </xf>
    <xf numFmtId="0" fontId="12" fillId="0" borderId="3" xfId="0" applyFont="1" applyBorder="1" applyAlignment="1">
      <alignment wrapText="1"/>
    </xf>
    <xf numFmtId="0" fontId="11" fillId="5" borderId="14" xfId="0" applyFont="1" applyFill="1" applyBorder="1"/>
    <xf numFmtId="0" fontId="11" fillId="0" borderId="11" xfId="0" applyFont="1" applyBorder="1" applyAlignment="1">
      <alignment wrapText="1"/>
    </xf>
    <xf numFmtId="0" fontId="11" fillId="4" borderId="14" xfId="0" applyFont="1" applyFill="1" applyBorder="1"/>
    <xf numFmtId="0" fontId="11" fillId="0" borderId="14" xfId="0" applyFont="1" applyBorder="1" applyAlignment="1">
      <alignment wrapText="1"/>
    </xf>
    <xf numFmtId="0" fontId="12" fillId="0" borderId="6" xfId="0" applyFont="1" applyBorder="1" applyAlignment="1">
      <alignment wrapText="1"/>
    </xf>
    <xf numFmtId="0" fontId="11" fillId="0" borderId="6" xfId="0" applyFont="1" applyBorder="1" applyAlignment="1">
      <alignment wrapText="1"/>
    </xf>
    <xf numFmtId="0" fontId="12" fillId="5" borderId="14" xfId="0" applyFont="1" applyFill="1" applyBorder="1"/>
    <xf numFmtId="0" fontId="12" fillId="5" borderId="13" xfId="0" applyFont="1" applyFill="1" applyBorder="1"/>
    <xf numFmtId="0" fontId="12" fillId="5" borderId="3" xfId="0" applyFont="1" applyFill="1" applyBorder="1"/>
    <xf numFmtId="0" fontId="11" fillId="5" borderId="3" xfId="0" applyFont="1" applyFill="1" applyBorder="1"/>
    <xf numFmtId="0" fontId="12" fillId="5" borderId="1" xfId="0" applyFont="1" applyFill="1" applyBorder="1"/>
    <xf numFmtId="0" fontId="11" fillId="5" borderId="1" xfId="0" applyFont="1" applyFill="1" applyBorder="1"/>
    <xf numFmtId="0" fontId="10" fillId="5" borderId="18" xfId="0" applyFont="1" applyFill="1" applyBorder="1"/>
    <xf numFmtId="0" fontId="10" fillId="5" borderId="19" xfId="0" applyFont="1" applyFill="1" applyBorder="1"/>
    <xf numFmtId="0" fontId="10" fillId="5" borderId="18" xfId="0" applyFont="1" applyFill="1" applyBorder="1" applyAlignment="1">
      <alignment horizontal="left"/>
    </xf>
    <xf numFmtId="0" fontId="10" fillId="5" borderId="19" xfId="0" applyFont="1" applyFill="1" applyBorder="1" applyAlignment="1">
      <alignment horizontal="left"/>
    </xf>
    <xf numFmtId="0" fontId="10" fillId="5" borderId="20" xfId="0" applyFont="1" applyFill="1" applyBorder="1" applyAlignment="1">
      <alignment horizontal="left"/>
    </xf>
    <xf numFmtId="3" fontId="11" fillId="0" borderId="0" xfId="0" applyNumberFormat="1" applyFont="1"/>
    <xf numFmtId="0" fontId="11" fillId="7" borderId="0" xfId="0" applyFont="1" applyFill="1"/>
    <xf numFmtId="9" fontId="11" fillId="0" borderId="0" xfId="0" applyNumberFormat="1" applyFont="1"/>
    <xf numFmtId="3" fontId="13" fillId="0" borderId="0" xfId="0" applyNumberFormat="1" applyFont="1"/>
    <xf numFmtId="10" fontId="11" fillId="0" borderId="0" xfId="0" applyNumberFormat="1" applyFont="1"/>
    <xf numFmtId="0" fontId="11" fillId="0" borderId="0" xfId="0" applyFont="1"/>
    <xf numFmtId="0" fontId="11" fillId="8" borderId="0" xfId="0" applyFont="1" applyFill="1"/>
    <xf numFmtId="166" fontId="1" fillId="0" borderId="0" xfId="1" applyNumberFormat="1"/>
    <xf numFmtId="0" fontId="13" fillId="0" borderId="0" xfId="0" applyFont="1"/>
    <xf numFmtId="10" fontId="1" fillId="0" borderId="0" xfId="1" applyNumberFormat="1"/>
    <xf numFmtId="4" fontId="11" fillId="0" borderId="0" xfId="0" applyNumberFormat="1" applyFont="1"/>
    <xf numFmtId="0" fontId="11" fillId="9" borderId="0" xfId="0" applyFont="1" applyFill="1"/>
    <xf numFmtId="0" fontId="9" fillId="10" borderId="0" xfId="0" applyFont="1" applyFill="1"/>
    <xf numFmtId="0" fontId="11" fillId="10" borderId="0" xfId="0" applyFont="1" applyFill="1"/>
    <xf numFmtId="0" fontId="11" fillId="0" borderId="21" xfId="0" applyFont="1" applyBorder="1"/>
    <xf numFmtId="0" fontId="11" fillId="5" borderId="22" xfId="0" applyFont="1" applyFill="1" applyBorder="1"/>
    <xf numFmtId="10" fontId="9" fillId="0" borderId="21" xfId="0" applyNumberFormat="1" applyFont="1" applyBorder="1"/>
    <xf numFmtId="9" fontId="11" fillId="0" borderId="21" xfId="0" applyNumberFormat="1" applyFont="1" applyBorder="1"/>
    <xf numFmtId="0" fontId="13" fillId="0" borderId="21" xfId="0" applyFont="1" applyBorder="1"/>
    <xf numFmtId="10" fontId="11" fillId="0" borderId="21" xfId="0" applyNumberFormat="1" applyFont="1" applyBorder="1"/>
    <xf numFmtId="0" fontId="11" fillId="4" borderId="22" xfId="0" applyFont="1" applyFill="1" applyBorder="1"/>
    <xf numFmtId="0" fontId="34" fillId="13" borderId="0" xfId="0" applyFont="1" applyFill="1"/>
    <xf numFmtId="0" fontId="11" fillId="0" borderId="12" xfId="11" applyFont="1" applyBorder="1" applyAlignment="1">
      <alignment wrapText="1"/>
    </xf>
    <xf numFmtId="0" fontId="12" fillId="0" borderId="12" xfId="11" applyFont="1" applyBorder="1" applyAlignment="1">
      <alignment wrapText="1"/>
    </xf>
    <xf numFmtId="0" fontId="12" fillId="14" borderId="14" xfId="11" applyFont="1" applyFill="1" applyBorder="1" applyAlignment="1">
      <alignment horizontal="center"/>
    </xf>
    <xf numFmtId="0" fontId="12" fillId="0" borderId="9" xfId="11" applyFont="1" applyBorder="1" applyAlignment="1">
      <alignment wrapText="1"/>
    </xf>
    <xf numFmtId="0" fontId="12" fillId="14" borderId="2" xfId="11" applyFont="1" applyFill="1" applyBorder="1" applyAlignment="1">
      <alignment horizontal="center"/>
    </xf>
    <xf numFmtId="0" fontId="12" fillId="14" borderId="3" xfId="11" applyFont="1" applyFill="1" applyBorder="1" applyAlignment="1">
      <alignment horizontal="center"/>
    </xf>
    <xf numFmtId="0" fontId="12" fillId="14" borderId="4" xfId="11" applyFont="1" applyFill="1" applyBorder="1" applyAlignment="1">
      <alignment horizontal="center"/>
    </xf>
    <xf numFmtId="0" fontId="11" fillId="26" borderId="0" xfId="11" applyFont="1" applyFill="1"/>
    <xf numFmtId="0" fontId="11" fillId="13" borderId="14" xfId="11" applyFont="1" applyFill="1" applyBorder="1" applyAlignment="1">
      <alignment horizontal="center"/>
    </xf>
    <xf numFmtId="0" fontId="9" fillId="19" borderId="0" xfId="11" applyFill="1"/>
    <xf numFmtId="9" fontId="1" fillId="0" borderId="0" xfId="1" applyFill="1"/>
    <xf numFmtId="0" fontId="11" fillId="14" borderId="14" xfId="11" applyFont="1" applyFill="1" applyBorder="1" applyAlignment="1">
      <alignment horizontal="left"/>
    </xf>
    <xf numFmtId="169" fontId="11" fillId="17" borderId="0" xfId="11" applyNumberFormat="1" applyFont="1" applyFill="1"/>
    <xf numFmtId="0" fontId="9" fillId="18" borderId="0" xfId="11" applyFill="1"/>
    <xf numFmtId="0" fontId="11" fillId="18" borderId="0" xfId="11" applyFont="1" applyFill="1"/>
    <xf numFmtId="0" fontId="11" fillId="13" borderId="0" xfId="11" applyFont="1" applyFill="1"/>
    <xf numFmtId="0" fontId="14" fillId="0" borderId="0" xfId="0" applyFont="1"/>
    <xf numFmtId="0" fontId="11" fillId="0" borderId="2" xfId="0" applyFont="1" applyBorder="1" applyAlignment="1">
      <alignment horizontal="center"/>
    </xf>
    <xf numFmtId="0" fontId="11" fillId="0" borderId="4" xfId="0" applyFont="1" applyBorder="1" applyAlignment="1">
      <alignment horizontal="center"/>
    </xf>
    <xf numFmtId="0" fontId="9" fillId="14" borderId="0" xfId="0" applyFont="1" applyFill="1"/>
    <xf numFmtId="0" fontId="9" fillId="7" borderId="15" xfId="0" applyFont="1" applyFill="1" applyBorder="1"/>
    <xf numFmtId="0" fontId="9" fillId="0" borderId="15" xfId="0" quotePrefix="1" applyFont="1" applyBorder="1"/>
    <xf numFmtId="0" fontId="11" fillId="7" borderId="15" xfId="0" applyFont="1" applyFill="1" applyBorder="1"/>
    <xf numFmtId="0" fontId="9" fillId="9" borderId="15" xfId="0" applyFont="1" applyFill="1" applyBorder="1"/>
    <xf numFmtId="0" fontId="9" fillId="12" borderId="15" xfId="0" applyFont="1" applyFill="1" applyBorder="1"/>
    <xf numFmtId="0" fontId="35" fillId="13" borderId="0" xfId="0" applyFont="1" applyFill="1"/>
    <xf numFmtId="0" fontId="9" fillId="13" borderId="0" xfId="0" applyFont="1" applyFill="1"/>
    <xf numFmtId="0" fontId="11" fillId="13" borderId="0" xfId="0" applyFont="1" applyFill="1"/>
    <xf numFmtId="0" fontId="11" fillId="14" borderId="0" xfId="0" applyFont="1" applyFill="1"/>
    <xf numFmtId="0" fontId="9" fillId="0" borderId="0" xfId="0" quotePrefix="1" applyFont="1" applyAlignment="1">
      <alignment wrapText="1"/>
    </xf>
    <xf numFmtId="0" fontId="9" fillId="4" borderId="2" xfId="0" applyFont="1" applyFill="1" applyBorder="1"/>
    <xf numFmtId="0" fontId="9" fillId="4" borderId="3" xfId="0" applyFont="1" applyFill="1" applyBorder="1"/>
    <xf numFmtId="0" fontId="9" fillId="4" borderId="4" xfId="0" applyFont="1" applyFill="1" applyBorder="1"/>
    <xf numFmtId="0" fontId="9" fillId="4" borderId="9" xfId="0" applyFont="1" applyFill="1" applyBorder="1"/>
    <xf numFmtId="0" fontId="9" fillId="5" borderId="12" xfId="0" applyFont="1" applyFill="1" applyBorder="1"/>
    <xf numFmtId="0" fontId="9" fillId="0" borderId="10" xfId="0" applyFont="1" applyBorder="1"/>
    <xf numFmtId="0" fontId="9" fillId="0" borderId="5" xfId="0" applyFont="1" applyBorder="1" applyAlignment="1">
      <alignment horizontal="center"/>
    </xf>
    <xf numFmtId="0" fontId="9" fillId="0" borderId="0" xfId="0" applyFont="1" applyAlignment="1">
      <alignment horizontal="center"/>
    </xf>
    <xf numFmtId="0" fontId="15" fillId="0" borderId="0" xfId="0" applyFont="1" applyAlignment="1">
      <alignment wrapText="1"/>
    </xf>
    <xf numFmtId="0" fontId="9" fillId="0" borderId="0" xfId="0" applyFont="1" applyAlignment="1">
      <alignment wrapText="1"/>
    </xf>
    <xf numFmtId="0" fontId="9" fillId="0" borderId="13" xfId="0" applyFont="1" applyBorder="1" applyAlignment="1">
      <alignment wrapText="1"/>
    </xf>
    <xf numFmtId="0" fontId="9" fillId="0" borderId="8" xfId="0" applyFont="1" applyBorder="1" applyAlignment="1">
      <alignment wrapText="1"/>
    </xf>
    <xf numFmtId="0" fontId="9" fillId="5" borderId="14" xfId="0" applyFont="1" applyFill="1" applyBorder="1"/>
    <xf numFmtId="0" fontId="9" fillId="0" borderId="15" xfId="0" applyFont="1" applyBorder="1" applyAlignment="1">
      <alignment wrapText="1"/>
    </xf>
    <xf numFmtId="0" fontId="9" fillId="14" borderId="0" xfId="0" applyFont="1" applyFill="1" applyAlignment="1">
      <alignment wrapText="1"/>
    </xf>
    <xf numFmtId="0" fontId="10" fillId="22" borderId="0" xfId="0" applyFont="1" applyFill="1" applyAlignment="1">
      <alignment wrapText="1"/>
    </xf>
    <xf numFmtId="0" fontId="8" fillId="11" borderId="0" xfId="0" applyFont="1" applyFill="1" applyAlignment="1">
      <alignment wrapText="1"/>
    </xf>
    <xf numFmtId="0" fontId="10" fillId="5" borderId="2" xfId="0" applyFont="1" applyFill="1" applyBorder="1"/>
    <xf numFmtId="0" fontId="10" fillId="5" borderId="3" xfId="0" applyFont="1" applyFill="1" applyBorder="1"/>
    <xf numFmtId="0" fontId="10" fillId="5" borderId="4" xfId="0" applyFont="1" applyFill="1" applyBorder="1"/>
    <xf numFmtId="0" fontId="9" fillId="5" borderId="15" xfId="0" applyFont="1" applyFill="1" applyBorder="1"/>
    <xf numFmtId="0" fontId="10" fillId="22" borderId="3" xfId="0" applyFont="1" applyFill="1" applyBorder="1"/>
    <xf numFmtId="10" fontId="9" fillId="0" borderId="0" xfId="1" applyNumberFormat="1" applyFont="1" applyFill="1" applyBorder="1" applyAlignment="1"/>
    <xf numFmtId="4" fontId="9" fillId="0" borderId="0" xfId="0" applyNumberFormat="1" applyFont="1"/>
    <xf numFmtId="0" fontId="31" fillId="0" borderId="0" xfId="0" applyFont="1"/>
    <xf numFmtId="0" fontId="31" fillId="13" borderId="15" xfId="11" applyFont="1" applyFill="1" applyBorder="1" applyAlignment="1">
      <alignment horizontal="center"/>
    </xf>
    <xf numFmtId="0" fontId="31" fillId="13" borderId="2" xfId="11" applyFont="1" applyFill="1" applyBorder="1" applyAlignment="1">
      <alignment horizontal="center"/>
    </xf>
    <xf numFmtId="0" fontId="31" fillId="13" borderId="9" xfId="11" applyFont="1" applyFill="1" applyBorder="1" applyAlignment="1">
      <alignment horizontal="center"/>
    </xf>
    <xf numFmtId="0" fontId="9" fillId="14" borderId="12" xfId="11" applyFill="1" applyBorder="1"/>
    <xf numFmtId="0" fontId="9" fillId="0" borderId="10" xfId="11" applyBorder="1"/>
    <xf numFmtId="0" fontId="9" fillId="0" borderId="15" xfId="11" applyBorder="1"/>
    <xf numFmtId="0" fontId="9" fillId="14" borderId="15" xfId="11" applyFill="1" applyBorder="1"/>
    <xf numFmtId="0" fontId="9" fillId="14" borderId="0" xfId="11" applyFill="1"/>
    <xf numFmtId="0" fontId="9" fillId="0" borderId="0" xfId="11" applyAlignment="1">
      <alignment horizontal="right"/>
    </xf>
    <xf numFmtId="0" fontId="31" fillId="0" borderId="15" xfId="11" applyFont="1" applyBorder="1" applyAlignment="1">
      <alignment horizontal="left"/>
    </xf>
    <xf numFmtId="0" fontId="9" fillId="0" borderId="15" xfId="11" applyBorder="1" applyAlignment="1">
      <alignment horizontal="left"/>
    </xf>
    <xf numFmtId="0" fontId="9" fillId="18" borderId="15" xfId="11" applyFill="1" applyBorder="1" applyAlignment="1">
      <alignment horizontal="left"/>
    </xf>
    <xf numFmtId="0" fontId="9" fillId="18" borderId="2" xfId="11" applyFill="1" applyBorder="1" applyAlignment="1">
      <alignment horizontal="left"/>
    </xf>
    <xf numFmtId="0" fontId="10" fillId="18" borderId="5" xfId="11" applyFont="1" applyFill="1" applyBorder="1" applyAlignment="1">
      <alignment horizontal="left"/>
    </xf>
    <xf numFmtId="0" fontId="9" fillId="14" borderId="14" xfId="11" applyFill="1" applyBorder="1"/>
    <xf numFmtId="0" fontId="9" fillId="0" borderId="14" xfId="11" applyBorder="1"/>
    <xf numFmtId="0" fontId="9" fillId="0" borderId="3" xfId="11" applyBorder="1" applyAlignment="1">
      <alignment horizontal="center"/>
    </xf>
    <xf numFmtId="0" fontId="9" fillId="0" borderId="0" xfId="11" applyAlignment="1">
      <alignment horizontal="center"/>
    </xf>
    <xf numFmtId="0" fontId="9" fillId="14" borderId="0" xfId="11" applyFill="1" applyAlignment="1">
      <alignment horizontal="center"/>
    </xf>
    <xf numFmtId="0" fontId="10" fillId="14" borderId="0" xfId="11" applyFont="1" applyFill="1"/>
    <xf numFmtId="0" fontId="8" fillId="23" borderId="0" xfId="11" applyFont="1" applyFill="1"/>
    <xf numFmtId="0" fontId="36" fillId="0" borderId="0" xfId="2" applyFont="1"/>
    <xf numFmtId="0" fontId="10" fillId="0" borderId="0" xfId="11" applyFont="1"/>
    <xf numFmtId="0" fontId="10" fillId="14" borderId="15" xfId="11" applyFont="1" applyFill="1" applyBorder="1" applyAlignment="1">
      <alignment horizontal="center"/>
    </xf>
    <xf numFmtId="0" fontId="10" fillId="14" borderId="2" xfId="11" applyFont="1" applyFill="1" applyBorder="1" applyAlignment="1">
      <alignment horizontal="center"/>
    </xf>
    <xf numFmtId="0" fontId="31" fillId="14" borderId="5" xfId="11" applyFont="1" applyFill="1" applyBorder="1" applyAlignment="1">
      <alignment horizontal="center"/>
    </xf>
    <xf numFmtId="0" fontId="10" fillId="13" borderId="15" xfId="11" applyFont="1" applyFill="1" applyBorder="1" applyAlignment="1">
      <alignment horizontal="center" wrapText="1"/>
    </xf>
    <xf numFmtId="0" fontId="10" fillId="14" borderId="15" xfId="11" applyFont="1" applyFill="1" applyBorder="1"/>
    <xf numFmtId="0" fontId="9" fillId="14" borderId="15" xfId="0" applyFont="1" applyFill="1" applyBorder="1" applyAlignment="1">
      <alignment wrapText="1"/>
    </xf>
    <xf numFmtId="0" fontId="10" fillId="14" borderId="2" xfId="11" applyFont="1" applyFill="1" applyBorder="1"/>
    <xf numFmtId="0" fontId="10" fillId="0" borderId="15" xfId="11" applyFont="1" applyBorder="1" applyAlignment="1">
      <alignment wrapText="1"/>
    </xf>
    <xf numFmtId="0" fontId="10" fillId="14" borderId="3" xfId="11" applyFont="1" applyFill="1" applyBorder="1" applyAlignment="1">
      <alignment wrapText="1"/>
    </xf>
    <xf numFmtId="0" fontId="10" fillId="23" borderId="0" xfId="11" applyFont="1" applyFill="1" applyAlignment="1">
      <alignment wrapText="1"/>
    </xf>
    <xf numFmtId="0" fontId="10" fillId="14" borderId="4" xfId="11" applyFont="1" applyFill="1" applyBorder="1" applyAlignment="1">
      <alignment wrapText="1"/>
    </xf>
    <xf numFmtId="0" fontId="10" fillId="14" borderId="4" xfId="11" applyFont="1" applyFill="1" applyBorder="1"/>
    <xf numFmtId="0" fontId="10" fillId="14" borderId="15" xfId="11" applyFont="1" applyFill="1" applyBorder="1" applyAlignment="1">
      <alignment wrapText="1"/>
    </xf>
    <xf numFmtId="0" fontId="31" fillId="14" borderId="2" xfId="11" applyFont="1" applyFill="1" applyBorder="1" applyAlignment="1">
      <alignment horizontal="center"/>
    </xf>
    <xf numFmtId="0" fontId="31" fillId="14" borderId="3" xfId="11" applyFont="1" applyFill="1" applyBorder="1" applyAlignment="1">
      <alignment horizontal="center"/>
    </xf>
    <xf numFmtId="0" fontId="31" fillId="14" borderId="4" xfId="11" applyFont="1" applyFill="1" applyBorder="1" applyAlignment="1">
      <alignment horizontal="center"/>
    </xf>
    <xf numFmtId="3" fontId="9" fillId="0" borderId="0" xfId="11" applyNumberFormat="1"/>
    <xf numFmtId="3" fontId="9" fillId="17" borderId="0" xfId="11" applyNumberFormat="1" applyFill="1"/>
    <xf numFmtId="10" fontId="31" fillId="0" borderId="15" xfId="10" applyNumberFormat="1" applyFont="1" applyBorder="1"/>
    <xf numFmtId="0" fontId="37" fillId="14" borderId="14" xfId="11" applyFont="1" applyFill="1" applyBorder="1" applyAlignment="1">
      <alignment horizontal="center"/>
    </xf>
    <xf numFmtId="10" fontId="31" fillId="0" borderId="15" xfId="10" applyNumberFormat="1" applyFont="1" applyFill="1" applyBorder="1" applyAlignment="1"/>
    <xf numFmtId="170" fontId="9" fillId="0" borderId="0" xfId="11" applyNumberFormat="1"/>
    <xf numFmtId="10" fontId="31" fillId="14" borderId="0" xfId="10" applyNumberFormat="1" applyFont="1" applyFill="1" applyBorder="1"/>
    <xf numFmtId="1" fontId="9" fillId="0" borderId="0" xfId="11" applyNumberFormat="1"/>
    <xf numFmtId="0" fontId="9" fillId="27" borderId="0" xfId="11" applyFill="1"/>
    <xf numFmtId="2" fontId="9" fillId="0" borderId="0" xfId="11" applyNumberFormat="1"/>
    <xf numFmtId="11" fontId="9" fillId="0" borderId="0" xfId="11" applyNumberFormat="1"/>
    <xf numFmtId="11" fontId="9" fillId="14" borderId="0" xfId="11" applyNumberFormat="1" applyFill="1"/>
    <xf numFmtId="1" fontId="9" fillId="14" borderId="0" xfId="11" applyNumberFormat="1" applyFill="1"/>
    <xf numFmtId="0" fontId="9" fillId="17" borderId="0" xfId="11" applyFill="1"/>
    <xf numFmtId="0" fontId="38" fillId="14" borderId="14" xfId="11" applyFont="1" applyFill="1" applyBorder="1" applyAlignment="1">
      <alignment horizontal="center"/>
    </xf>
    <xf numFmtId="0" fontId="1" fillId="0" borderId="0" xfId="8" applyAlignment="1">
      <alignment horizontal="centerContinuous"/>
    </xf>
    <xf numFmtId="0" fontId="24" fillId="16" borderId="0" xfId="9" applyNumberFormat="1" applyFont="1" applyFill="1" applyBorder="1" applyAlignment="1">
      <alignment horizontal="center"/>
    </xf>
    <xf numFmtId="0" fontId="17" fillId="0" borderId="0" xfId="8" applyFont="1"/>
  </cellXfs>
  <cellStyles count="13">
    <cellStyle name="Comma 2" xfId="6" xr:uid="{F71E5091-EB4F-40B8-918B-1BA89950B1E3}"/>
    <cellStyle name="Comma 2 2" xfId="9" xr:uid="{391F50DE-1E7A-4FF1-AC81-3AAC2E60D4C8}"/>
    <cellStyle name="Comma 3 2" xfId="12" xr:uid="{40D3F289-521E-40CE-B77A-94C26F354A7F}"/>
    <cellStyle name="Hyperlink" xfId="2" builtinId="8"/>
    <cellStyle name="Normal" xfId="0" builtinId="0"/>
    <cellStyle name="Normal 2 2" xfId="4" xr:uid="{16CA6A9C-41B1-4401-8118-E416FEA48054}"/>
    <cellStyle name="Normal 3 2" xfId="3" xr:uid="{7147C635-EE7F-4088-9C35-4F9380FE1454}"/>
    <cellStyle name="Normal 3 2 2" xfId="11" xr:uid="{6DEA44D4-E8EC-4D0E-8024-0771AD392B32}"/>
    <cellStyle name="Normal 5" xfId="8" xr:uid="{37932839-1361-4153-B1B0-5DF0ADE218E9}"/>
    <cellStyle name="Normal_Data" xfId="7" xr:uid="{638C001A-D774-462E-ACE8-047B7DE58DCF}"/>
    <cellStyle name="Percent" xfId="1" builtinId="5"/>
    <cellStyle name="Percent 2" xfId="5" xr:uid="{80019CF7-D4CF-4A7B-95F6-52B84C171A71}"/>
    <cellStyle name="Percent 2 2" xfId="10" xr:uid="{574F1EC4-6A05-4CF7-8A1C-AFA54C6331F8}"/>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externalLink" Target="externalLinks/externalLink17.xml"/><Relationship Id="rId3" Type="http://schemas.openxmlformats.org/officeDocument/2006/relationships/worksheet" Target="worksheets/sheet3.xml"/><Relationship Id="rId21" Type="http://schemas.openxmlformats.org/officeDocument/2006/relationships/externalLink" Target="externalLinks/externalLink12.xml"/><Relationship Id="rId34"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externalLink" Target="externalLinks/externalLink16.xml"/><Relationship Id="rId33"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externalLink" Target="externalLinks/externalLink15.xml"/><Relationship Id="rId32"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28"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31"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theme" Target="theme/theme1.xml"/><Relationship Id="rId30" Type="http://schemas.openxmlformats.org/officeDocument/2006/relationships/calcChain" Target="calcChain.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Cmm\Forecast\FocstWeb_test\Files_for_IT_to_work\DESIGN\327084_test.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cf10684\inventory06by\Documents%20and%20Settings\14348\Local%20Settings\Temporary%20Internet%20Files\OLK18\Wastewater\Wastewater%202003%20v8.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Icf03940\spreadsheets\Documents%20and%20Settings\14348\Local%20Settings\Temporary%20Internet%20Files\OLK18\Wastewater\Wastewater%202003%20v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X:\Documents%20and%20Settings\00518\Local%20Settings\Temporary%20Internet%20Files\OLKA3\Risk%20Analysis%20(T2)_nitric0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cf10684\inventory06by\WWInventory\2006%20Inventory\Uncertainty\Trial2_RiskAnalysis(t2)_WW_091207.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Icf03940\spreadsheets\Documents%20and%20Settings\00518\Local%20Settings\Temporary%20Internet%20Files\OLKA3\Risk%20Analysis%20(T2)_nitric05.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X:\WINDOWS\TEMP\notesE1EF34\RiskAnalysis(t2)_WW.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va01nas7\oilmodels\Documents%20and%20Settings\13955\Local%20Settings\Temporary%20Internet%20Files\OLK7D\Natural%20Gas%202001.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va01nas7\oilmodels\Documents%20and%20Settings\lpalredd\My%20Documents\Book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Cmm\Forecast\FocstWeb_test\FOR%20AJREVIEW\PACKAGING\327034_test.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27007_tes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WWInventory\2019%20Inventory\Inventory%20Working%20Files\to%20EPA\Wastewater%20Treatment%20Inventory_1990-2019_PR_12072020_ERG.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WWInventory/2019%20Inventory/Inventory%20Working%20Files/Wastewater%20Treatment%20Inventory%202019_working.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30108\spreadsheets\sample%20CRF\CRF%201998%20Jul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32646\2002by\WINDOWS\TEMP\population\RawPopDat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X:\Documents%20and%20Settings\mdoorn\Local%20Settings\Temporary%20Internet%20Files\OLK9\Wastewater%202003%20v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X:\Documents%20and%20Settings\14348\Local%20Settings\Temporary%20Internet%20Files\OLK18\Wastewater\Wastewater%202003%20v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1"/>
      <sheetName val="Docctrl"/>
      <sheetName val="PrintEng"/>
      <sheetName val="327084"/>
      <sheetName val="V_SynComp"/>
      <sheetName val="G1"/>
      <sheetName val="G2"/>
      <sheetName val="DSGN_TOT"/>
      <sheetName val="NW&amp;RV"/>
      <sheetName val="end"/>
      <sheetName val="327084_test"/>
      <sheetName val="Sheet2"/>
      <sheetName val="InvDB"/>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Ind Calcs"/>
      <sheetName val="Dom Calcs"/>
      <sheetName val="RiskRGmyTemplate_portR5C6"/>
      <sheetName val="RiskRGmyTemplate_portR29C6"/>
      <sheetName val="RiskRGmyTemplate_portR53C6"/>
      <sheetName val="CRF"/>
      <sheetName val="Population"/>
      <sheetName val="Historical"/>
      <sheetName val="Unc Param"/>
      <sheetName val="Unc Summary"/>
      <sheetName val="myTemplate"/>
      <sheetName val="Details"/>
      <sheetName val="Sensitivities"/>
    </sheetNames>
    <sheetDataSet>
      <sheetData sheetId="0">
        <row r="31">
          <cell r="Q31">
            <v>36.513570026535483</v>
          </cell>
        </row>
      </sheetData>
      <sheetData sheetId="1">
        <row r="65">
          <cell r="P65">
            <v>16.94019812864595</v>
          </cell>
        </row>
      </sheetData>
      <sheetData sheetId="2">
        <row r="22">
          <cell r="P22">
            <v>19.573371897889533</v>
          </cell>
        </row>
      </sheetData>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kRGmyTemplate_portR5C6"/>
      <sheetName val="RiskRGmyTemplate_portR29C6"/>
      <sheetName val="RiskRGmyTemplate_portR53C6"/>
      <sheetName val="Summary"/>
      <sheetName val="CRF"/>
      <sheetName val="Population"/>
      <sheetName val="Ind Calcs"/>
      <sheetName val="Dom Calcs"/>
      <sheetName val="Historical"/>
      <sheetName val="Unc Param"/>
      <sheetName val="Unc Summary"/>
      <sheetName val="myTemplate"/>
      <sheetName val="Details"/>
      <sheetName val="Sensitivities"/>
    </sheetNames>
    <sheetDataSet>
      <sheetData sheetId="0" refreshError="1"/>
      <sheetData sheetId="1" refreshError="1"/>
      <sheetData sheetId="2" refreshError="1"/>
      <sheetData sheetId="3">
        <row r="31">
          <cell r="Q31">
            <v>36.513570026535483</v>
          </cell>
        </row>
      </sheetData>
      <sheetData sheetId="4"/>
      <sheetData sheetId="5" refreshError="1"/>
      <sheetData sheetId="6">
        <row r="65">
          <cell r="P65">
            <v>16.94019812864595</v>
          </cell>
        </row>
      </sheetData>
      <sheetData sheetId="7">
        <row r="22">
          <cell r="P22">
            <v>19.573371897889533</v>
          </cell>
        </row>
      </sheetData>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c Inputs"/>
      <sheetName val="RiskRGT2.Step2.RelateR6C7"/>
      <sheetName val="T2.Step1.Sources"/>
      <sheetName val="T2.Step2.ResultsTemplate"/>
      <sheetName val="Conversions"/>
      <sheetName val="Summary Quick Report"/>
      <sheetName val="Output D13"/>
      <sheetName val="Outputs Data Report"/>
      <sheetName val="Output Graphs"/>
      <sheetName val="Input Graphs"/>
    </sheetNames>
    <sheetDataSet>
      <sheetData sheetId="0" refreshError="1">
        <row r="2">
          <cell r="A2" t="str">
            <v>National Production (Gg)</v>
          </cell>
          <cell r="C2">
            <v>6703</v>
          </cell>
          <cell r="D2">
            <v>0.1</v>
          </cell>
          <cell r="E2">
            <v>341.98979591836741</v>
          </cell>
          <cell r="F2">
            <v>6703</v>
          </cell>
          <cell r="G2" t="str">
            <v>Normal</v>
          </cell>
          <cell r="H2">
            <v>6032.7</v>
          </cell>
          <cell r="I2">
            <v>7373.3</v>
          </cell>
          <cell r="J2">
            <v>-9.9999999999999978E-2</v>
          </cell>
          <cell r="K2">
            <v>0.10000000000000009</v>
          </cell>
          <cell r="L2" t="str">
            <v>Expert Judgement</v>
          </cell>
        </row>
        <row r="3">
          <cell r="A3" t="str">
            <v>Plants With NSCR (%)</v>
          </cell>
          <cell r="C3">
            <v>0.2</v>
          </cell>
          <cell r="D3">
            <v>0.1</v>
          </cell>
          <cell r="E3">
            <v>1.0204081632653064E-2</v>
          </cell>
          <cell r="F3">
            <v>0.2</v>
          </cell>
          <cell r="G3" t="str">
            <v>Normal</v>
          </cell>
          <cell r="H3">
            <v>0.18000000000000002</v>
          </cell>
          <cell r="I3">
            <v>0.22000000000000003</v>
          </cell>
          <cell r="J3">
            <v>-9.9999999999999978E-2</v>
          </cell>
          <cell r="K3">
            <v>0.10000000000000009</v>
          </cell>
          <cell r="L3" t="str">
            <v>Expert Judgement</v>
          </cell>
        </row>
        <row r="4">
          <cell r="A4" t="str">
            <v>Plants Without NSCR (%)</v>
          </cell>
          <cell r="C4">
            <v>0.8</v>
          </cell>
          <cell r="D4">
            <v>0.1</v>
          </cell>
          <cell r="E4">
            <v>4.0816326530612256E-2</v>
          </cell>
          <cell r="F4">
            <v>0.8</v>
          </cell>
          <cell r="G4" t="str">
            <v>Normal</v>
          </cell>
          <cell r="H4">
            <v>0.72000000000000008</v>
          </cell>
          <cell r="I4">
            <v>0.88000000000000012</v>
          </cell>
          <cell r="J4">
            <v>-9.9999999999999978E-2</v>
          </cell>
          <cell r="K4">
            <v>0.10000000000000009</v>
          </cell>
          <cell r="L4" t="str">
            <v>Expert Judgement</v>
          </cell>
        </row>
        <row r="5">
          <cell r="A5" t="str">
            <v>Emission Factor for Plants With NSCR (kg N2O/tonne HNO3)</v>
          </cell>
          <cell r="C5">
            <v>2</v>
          </cell>
          <cell r="D5">
            <v>0.1</v>
          </cell>
          <cell r="E5">
            <v>0.10204081632653061</v>
          </cell>
          <cell r="F5">
            <v>2</v>
          </cell>
          <cell r="G5" t="str">
            <v>Normal</v>
          </cell>
          <cell r="H5">
            <v>1.8</v>
          </cell>
          <cell r="I5">
            <v>2.2000000000000002</v>
          </cell>
          <cell r="J5">
            <v>-9.9999999999999978E-2</v>
          </cell>
          <cell r="K5">
            <v>0.10000000000000009</v>
          </cell>
          <cell r="L5" t="str">
            <v>IPCC Good Practice</v>
          </cell>
        </row>
        <row r="6">
          <cell r="A6" t="str">
            <v>Emission Factor for Plants Without NSCR (kg N2O/tonne HNO3)</v>
          </cell>
          <cell r="C6">
            <v>9.5</v>
          </cell>
          <cell r="D6">
            <v>0.1</v>
          </cell>
          <cell r="E6">
            <v>0.48469387755102045</v>
          </cell>
          <cell r="F6">
            <v>9.5</v>
          </cell>
          <cell r="G6" t="str">
            <v>Normal</v>
          </cell>
          <cell r="H6">
            <v>8.5500000000000007</v>
          </cell>
          <cell r="I6">
            <v>10.450000000000001</v>
          </cell>
          <cell r="J6">
            <v>-9.9999999999999978E-2</v>
          </cell>
          <cell r="K6">
            <v>0.10000000000000009</v>
          </cell>
          <cell r="L6" t="str">
            <v>IPCC Good Practice</v>
          </cell>
        </row>
        <row r="13">
          <cell r="D13">
            <v>16.623439999999999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c Inputs"/>
      <sheetName val="RiskRGT2.Step2.RelateR6C7"/>
      <sheetName val="RiskRGT2.Step2.RelateR31C7"/>
      <sheetName val="RiskRGT2.Step2.RelateR56C7"/>
      <sheetName val="T2.Step1.Sources"/>
      <sheetName val="Conversions"/>
      <sheetName val="Summary Quick Report"/>
      <sheetName val="IndustrialWW F88"/>
      <sheetName val="DomesticWW F89"/>
      <sheetName val="TotalWW D92"/>
      <sheetName val="Summary Report"/>
      <sheetName val="Outputs Data Report"/>
      <sheetName val="Inputs Data Report"/>
      <sheetName val="Output Graphs"/>
      <sheetName val="Input Graphs"/>
    </sheetNames>
    <sheetDataSet>
      <sheetData sheetId="0">
        <row r="88">
          <cell r="F88" t="e">
            <v>#NAME?</v>
          </cell>
        </row>
        <row r="89">
          <cell r="F89" t="e">
            <v>#NAME?</v>
          </cell>
        </row>
        <row r="92">
          <cell r="D92" t="e">
            <v>#NAME?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c Inputs"/>
      <sheetName val="RiskRGT2.Step2.RelateR6C7"/>
      <sheetName val="T2.Step1.Sources"/>
      <sheetName val="T2.Step2.ResultsTemplate"/>
      <sheetName val="Conversions"/>
      <sheetName val="Summary Quick Report"/>
      <sheetName val="Output D13"/>
      <sheetName val="Outputs Data Report"/>
      <sheetName val="Output Graphs"/>
      <sheetName val="Input Graphs"/>
    </sheetNames>
    <sheetDataSet>
      <sheetData sheetId="0">
        <row r="2">
          <cell r="A2" t="str">
            <v>National Production (Gg)</v>
          </cell>
          <cell r="C2">
            <v>6703</v>
          </cell>
          <cell r="D2">
            <v>0.1</v>
          </cell>
          <cell r="E2">
            <v>341.98979591836741</v>
          </cell>
          <cell r="F2">
            <v>6703</v>
          </cell>
          <cell r="G2" t="str">
            <v>Normal</v>
          </cell>
          <cell r="H2">
            <v>6032.7</v>
          </cell>
          <cell r="I2">
            <v>7373.3</v>
          </cell>
          <cell r="J2">
            <v>-9.9999999999999978E-2</v>
          </cell>
          <cell r="K2">
            <v>0.10000000000000009</v>
          </cell>
          <cell r="L2" t="str">
            <v>Expert Judgement</v>
          </cell>
        </row>
        <row r="3">
          <cell r="A3" t="str">
            <v>Plants With NSCR (%)</v>
          </cell>
          <cell r="C3">
            <v>0.2</v>
          </cell>
          <cell r="D3">
            <v>0.1</v>
          </cell>
          <cell r="E3">
            <v>1.0204081632653064E-2</v>
          </cell>
          <cell r="F3">
            <v>0.2</v>
          </cell>
          <cell r="G3" t="str">
            <v>Normal</v>
          </cell>
          <cell r="H3">
            <v>0.18000000000000002</v>
          </cell>
          <cell r="I3">
            <v>0.22000000000000003</v>
          </cell>
          <cell r="J3">
            <v>-9.9999999999999978E-2</v>
          </cell>
          <cell r="K3">
            <v>0.10000000000000009</v>
          </cell>
          <cell r="L3" t="str">
            <v>Expert Judgement</v>
          </cell>
        </row>
        <row r="4">
          <cell r="A4" t="str">
            <v>Plants Without NSCR (%)</v>
          </cell>
          <cell r="C4">
            <v>0.8</v>
          </cell>
          <cell r="D4">
            <v>0.1</v>
          </cell>
          <cell r="E4">
            <v>4.0816326530612256E-2</v>
          </cell>
          <cell r="F4">
            <v>0.8</v>
          </cell>
          <cell r="G4" t="str">
            <v>Normal</v>
          </cell>
          <cell r="H4">
            <v>0.72000000000000008</v>
          </cell>
          <cell r="I4">
            <v>0.88000000000000012</v>
          </cell>
          <cell r="J4">
            <v>-9.9999999999999978E-2</v>
          </cell>
          <cell r="K4">
            <v>0.10000000000000009</v>
          </cell>
          <cell r="L4" t="str">
            <v>Expert Judgement</v>
          </cell>
        </row>
        <row r="5">
          <cell r="A5" t="str">
            <v>Emission Factor for Plants With NSCR (kg N2O/tonne HNO3)</v>
          </cell>
          <cell r="C5">
            <v>2</v>
          </cell>
          <cell r="D5">
            <v>0.1</v>
          </cell>
          <cell r="E5">
            <v>0.10204081632653061</v>
          </cell>
          <cell r="F5">
            <v>2</v>
          </cell>
          <cell r="G5" t="str">
            <v>Normal</v>
          </cell>
          <cell r="H5">
            <v>1.8</v>
          </cell>
          <cell r="I5">
            <v>2.2000000000000002</v>
          </cell>
          <cell r="J5">
            <v>-9.9999999999999978E-2</v>
          </cell>
          <cell r="K5">
            <v>0.10000000000000009</v>
          </cell>
          <cell r="L5" t="str">
            <v>IPCC Good Practice</v>
          </cell>
        </row>
        <row r="6">
          <cell r="A6" t="str">
            <v>Emission Factor for Plants Without NSCR (kg N2O/tonne HNO3)</v>
          </cell>
          <cell r="C6">
            <v>9.5</v>
          </cell>
          <cell r="D6">
            <v>0.1</v>
          </cell>
          <cell r="E6">
            <v>0.48469387755102045</v>
          </cell>
          <cell r="F6">
            <v>9.5</v>
          </cell>
          <cell r="G6" t="str">
            <v>Normal</v>
          </cell>
          <cell r="H6">
            <v>8.5500000000000007</v>
          </cell>
          <cell r="I6">
            <v>10.450000000000001</v>
          </cell>
          <cell r="J6">
            <v>-9.9999999999999978E-2</v>
          </cell>
          <cell r="K6">
            <v>0.10000000000000009</v>
          </cell>
          <cell r="L6" t="str">
            <v>IPCC Good Practice</v>
          </cell>
        </row>
        <row r="13">
          <cell r="D13">
            <v>16.623439999999999</v>
          </cell>
        </row>
      </sheetData>
      <sheetData sheetId="1"/>
      <sheetData sheetId="2"/>
      <sheetData sheetId="3"/>
      <sheetData sheetId="4"/>
      <sheetData sheetId="5"/>
      <sheetData sheetId="6"/>
      <sheetData sheetId="7"/>
      <sheetData sheetId="8"/>
      <sheetData sheetId="9"/>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c Inputs"/>
      <sheetName val="RiskRGT2.Step2.RelateR6C7"/>
      <sheetName val="RiskRGT2.Step2.RelateR31C7"/>
      <sheetName val="RiskRGT2.Step2.RelateR56C7"/>
      <sheetName val="T2.Step1.Sources"/>
      <sheetName val="T2.Step2.ResultsTemplate"/>
      <sheetName val="Conversions"/>
      <sheetName val="Summary Quick Report"/>
      <sheetName val="Output2 F45"/>
      <sheetName val="Output3 F46"/>
      <sheetName val="Output D49"/>
      <sheetName val="Outputs Data Report"/>
      <sheetName val="Output Graphs"/>
      <sheetName val="Input Graphs"/>
    </sheetNames>
    <sheetDataSet>
      <sheetData sheetId="0" refreshError="1">
        <row r="45">
          <cell r="F45">
            <v>16.911618584935944</v>
          </cell>
        </row>
        <row r="46">
          <cell r="F46">
            <v>20.012456791478456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F-2001"/>
      <sheetName val="SUMMARY"/>
      <sheetName val="Summary Inventory"/>
      <sheetName val="Constants"/>
      <sheetName val="Inventory Activity Scenarios"/>
      <sheetName val="Inventory EF Scenarios"/>
      <sheetName val="Future Activity Scenarios"/>
      <sheetName val="Future EF Scenarios"/>
      <sheetName val="CRF-2000"/>
      <sheetName val="CRF-1998"/>
      <sheetName val="CRF-1999"/>
      <sheetName val="Emissions Values"/>
      <sheetName val="CCDetail5"/>
      <sheetName val="Flash Tnk"/>
      <sheetName val="Centrif Dry Seals"/>
      <sheetName val="Direct I&amp;M Comp Stn"/>
      <sheetName val="Fuel Gas Retrofit"/>
      <sheetName val="Recip Rod Static Pack"/>
      <sheetName val="I&amp;M Surface"/>
      <sheetName val="TransDist Other"/>
      <sheetName val="Production-Process I&amp;M + Other"/>
      <sheetName val="Pneumatic Replace"/>
      <sheetName val="Pneumatic to Air"/>
      <sheetName val="Recip Rod Pack Syst"/>
      <sheetName val="Enhanced D I&amp;M Comp Stn"/>
      <sheetName val="Recirc Rate"/>
      <sheetName val="Cost Curve Analysis"/>
      <sheetName val="CCDetail4"/>
      <sheetName val="CCDetail3"/>
      <sheetName val="Reduction Sum."/>
      <sheetName val="Compressors Analysis"/>
      <sheetName val="EF"/>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5">
          <cell r="AH5" t="str">
            <v>Average</v>
          </cell>
        </row>
        <row r="9">
          <cell r="X9">
            <v>2.57</v>
          </cell>
        </row>
        <row r="10">
          <cell r="X10">
            <v>2.57</v>
          </cell>
        </row>
        <row r="11">
          <cell r="X11">
            <v>2.57</v>
          </cell>
        </row>
        <row r="12">
          <cell r="X12">
            <v>2.57</v>
          </cell>
        </row>
        <row r="13">
          <cell r="X13">
            <v>2.67</v>
          </cell>
        </row>
        <row r="14">
          <cell r="X14">
            <v>2.67</v>
          </cell>
        </row>
        <row r="15">
          <cell r="X15">
            <v>2.67</v>
          </cell>
        </row>
        <row r="16">
          <cell r="X16">
            <v>2.67</v>
          </cell>
        </row>
        <row r="17">
          <cell r="X17">
            <v>2.57</v>
          </cell>
        </row>
        <row r="18">
          <cell r="X18">
            <v>2.67</v>
          </cell>
        </row>
        <row r="19">
          <cell r="X19">
            <v>2.67</v>
          </cell>
        </row>
        <row r="20">
          <cell r="X20">
            <v>3.67</v>
          </cell>
        </row>
        <row r="21">
          <cell r="X21">
            <v>3.67</v>
          </cell>
        </row>
        <row r="22">
          <cell r="X22">
            <v>3.67</v>
          </cell>
        </row>
        <row r="23">
          <cell r="X23">
            <v>3.67</v>
          </cell>
        </row>
        <row r="24">
          <cell r="X24">
            <v>3.67</v>
          </cell>
        </row>
        <row r="25">
          <cell r="X25">
            <v>3.67</v>
          </cell>
        </row>
        <row r="26">
          <cell r="X26">
            <v>3.67</v>
          </cell>
        </row>
        <row r="27">
          <cell r="X27">
            <v>3.67</v>
          </cell>
        </row>
        <row r="28">
          <cell r="X28">
            <v>3.67</v>
          </cell>
        </row>
        <row r="29">
          <cell r="X29">
            <v>3.67</v>
          </cell>
        </row>
        <row r="30">
          <cell r="X30">
            <v>2.67</v>
          </cell>
        </row>
        <row r="31">
          <cell r="X31">
            <v>2.67</v>
          </cell>
        </row>
        <row r="32">
          <cell r="X32">
            <v>3.67</v>
          </cell>
        </row>
        <row r="33">
          <cell r="X33">
            <v>3.67</v>
          </cell>
        </row>
        <row r="34">
          <cell r="X34">
            <v>3.67</v>
          </cell>
        </row>
        <row r="35">
          <cell r="X35">
            <v>3.67</v>
          </cell>
        </row>
        <row r="36">
          <cell r="X36">
            <v>3.67</v>
          </cell>
        </row>
        <row r="37">
          <cell r="X37">
            <v>3.67</v>
          </cell>
        </row>
        <row r="38">
          <cell r="X38">
            <v>3.67</v>
          </cell>
        </row>
        <row r="39">
          <cell r="X39">
            <v>3.67</v>
          </cell>
        </row>
        <row r="40">
          <cell r="X40">
            <v>3.67</v>
          </cell>
        </row>
        <row r="41">
          <cell r="X41">
            <v>3.67</v>
          </cell>
        </row>
        <row r="42">
          <cell r="X42">
            <v>2.67</v>
          </cell>
        </row>
        <row r="43">
          <cell r="X43">
            <v>3.67</v>
          </cell>
        </row>
        <row r="44">
          <cell r="X44">
            <v>3.67</v>
          </cell>
        </row>
        <row r="45">
          <cell r="X45">
            <v>3.67</v>
          </cell>
        </row>
        <row r="46">
          <cell r="X46">
            <v>2.67</v>
          </cell>
        </row>
        <row r="47">
          <cell r="X47">
            <v>2.67</v>
          </cell>
        </row>
        <row r="48">
          <cell r="X48">
            <v>2.67</v>
          </cell>
        </row>
        <row r="49">
          <cell r="X49">
            <v>2.67</v>
          </cell>
        </row>
        <row r="50">
          <cell r="X50">
            <v>2.67</v>
          </cell>
        </row>
        <row r="51">
          <cell r="X51">
            <v>2.67</v>
          </cell>
        </row>
        <row r="52">
          <cell r="X52">
            <v>2.67</v>
          </cell>
        </row>
        <row r="53">
          <cell r="X53">
            <v>2.67</v>
          </cell>
        </row>
        <row r="54">
          <cell r="X54">
            <v>2.67</v>
          </cell>
        </row>
        <row r="55">
          <cell r="X55">
            <v>2.67</v>
          </cell>
        </row>
        <row r="56">
          <cell r="X56">
            <v>2.57</v>
          </cell>
        </row>
        <row r="57">
          <cell r="X57">
            <v>2.57</v>
          </cell>
        </row>
        <row r="58">
          <cell r="X58">
            <v>2.57</v>
          </cell>
        </row>
        <row r="59">
          <cell r="X59">
            <v>2.57</v>
          </cell>
        </row>
        <row r="60">
          <cell r="X60">
            <v>2.57</v>
          </cell>
        </row>
        <row r="61">
          <cell r="X61">
            <v>2.57</v>
          </cell>
        </row>
        <row r="62">
          <cell r="X62">
            <v>2.57</v>
          </cell>
        </row>
        <row r="63">
          <cell r="X63">
            <v>2.67</v>
          </cell>
        </row>
        <row r="64">
          <cell r="X64">
            <v>2.67</v>
          </cell>
        </row>
        <row r="65">
          <cell r="X65">
            <v>2.67</v>
          </cell>
        </row>
        <row r="66">
          <cell r="X66">
            <v>2.67</v>
          </cell>
        </row>
        <row r="67">
          <cell r="X67">
            <v>2.67</v>
          </cell>
        </row>
        <row r="68">
          <cell r="X68">
            <v>2.67</v>
          </cell>
        </row>
        <row r="69">
          <cell r="X69">
            <v>2.67</v>
          </cell>
        </row>
        <row r="70">
          <cell r="X70">
            <v>2.67</v>
          </cell>
        </row>
        <row r="71">
          <cell r="X71">
            <v>2.67</v>
          </cell>
        </row>
        <row r="72">
          <cell r="X72">
            <v>2.57</v>
          </cell>
        </row>
        <row r="73">
          <cell r="X73">
            <v>2.57</v>
          </cell>
        </row>
        <row r="74">
          <cell r="X74">
            <v>2.57</v>
          </cell>
        </row>
        <row r="75">
          <cell r="X75">
            <v>2.57</v>
          </cell>
        </row>
        <row r="76">
          <cell r="X76">
            <v>2.57</v>
          </cell>
        </row>
        <row r="77">
          <cell r="X77">
            <v>2.57</v>
          </cell>
        </row>
        <row r="78">
          <cell r="X78">
            <v>2.67</v>
          </cell>
        </row>
        <row r="79">
          <cell r="X79">
            <v>2.67</v>
          </cell>
        </row>
        <row r="80">
          <cell r="X80">
            <v>2.67</v>
          </cell>
        </row>
        <row r="81">
          <cell r="X81">
            <v>2.67</v>
          </cell>
        </row>
        <row r="82">
          <cell r="X82">
            <v>2.67</v>
          </cell>
        </row>
        <row r="83">
          <cell r="X83">
            <v>2.67</v>
          </cell>
        </row>
        <row r="84">
          <cell r="X84">
            <v>2.67</v>
          </cell>
        </row>
        <row r="85">
          <cell r="X85">
            <v>2.67</v>
          </cell>
        </row>
        <row r="86">
          <cell r="X86">
            <v>2.67</v>
          </cell>
        </row>
        <row r="87">
          <cell r="X87">
            <v>2.57</v>
          </cell>
        </row>
        <row r="88">
          <cell r="X88">
            <v>2.57</v>
          </cell>
        </row>
        <row r="89">
          <cell r="X89">
            <v>2.67</v>
          </cell>
        </row>
        <row r="90">
          <cell r="X90">
            <v>2.57</v>
          </cell>
        </row>
        <row r="91">
          <cell r="X91">
            <v>2.57</v>
          </cell>
        </row>
        <row r="92">
          <cell r="X92">
            <v>2.57</v>
          </cell>
        </row>
        <row r="93">
          <cell r="X93">
            <v>2.57</v>
          </cell>
        </row>
        <row r="94">
          <cell r="X94">
            <v>2.57</v>
          </cell>
        </row>
        <row r="95">
          <cell r="X95">
            <v>2.57</v>
          </cell>
        </row>
        <row r="96">
          <cell r="X96">
            <v>2.57</v>
          </cell>
        </row>
        <row r="97">
          <cell r="X97">
            <v>2.67</v>
          </cell>
        </row>
        <row r="98">
          <cell r="X98">
            <v>2.57</v>
          </cell>
        </row>
        <row r="99">
          <cell r="X99">
            <v>2.57</v>
          </cell>
        </row>
        <row r="100">
          <cell r="X100">
            <v>2.57</v>
          </cell>
        </row>
        <row r="101">
          <cell r="X101">
            <v>2.57</v>
          </cell>
        </row>
        <row r="102">
          <cell r="X102">
            <v>2.57</v>
          </cell>
        </row>
        <row r="103">
          <cell r="X103">
            <v>0</v>
          </cell>
        </row>
        <row r="104">
          <cell r="X104">
            <v>2.57</v>
          </cell>
        </row>
        <row r="105">
          <cell r="X105">
            <v>2.57</v>
          </cell>
        </row>
        <row r="106">
          <cell r="X106">
            <v>2.57</v>
          </cell>
        </row>
        <row r="107">
          <cell r="X107">
            <v>2.57</v>
          </cell>
        </row>
        <row r="108">
          <cell r="X108">
            <v>0</v>
          </cell>
        </row>
        <row r="109">
          <cell r="X109">
            <v>0</v>
          </cell>
        </row>
        <row r="110">
          <cell r="X110">
            <v>2.67</v>
          </cell>
        </row>
        <row r="111">
          <cell r="X111">
            <v>2.67</v>
          </cell>
        </row>
        <row r="112">
          <cell r="X112">
            <v>2.67</v>
          </cell>
        </row>
        <row r="113">
          <cell r="X113">
            <v>3.67</v>
          </cell>
        </row>
        <row r="114">
          <cell r="X114">
            <v>3.67</v>
          </cell>
        </row>
        <row r="115">
          <cell r="X115">
            <v>3.67</v>
          </cell>
        </row>
        <row r="116">
          <cell r="X116">
            <v>2.67</v>
          </cell>
        </row>
        <row r="117">
          <cell r="X117">
            <v>0</v>
          </cell>
        </row>
        <row r="118">
          <cell r="X118">
            <v>0</v>
          </cell>
        </row>
        <row r="119">
          <cell r="X119">
            <v>0</v>
          </cell>
        </row>
        <row r="120">
          <cell r="X120">
            <v>0</v>
          </cell>
        </row>
        <row r="121">
          <cell r="X121">
            <v>2.67</v>
          </cell>
        </row>
        <row r="122">
          <cell r="X122">
            <v>2.67</v>
          </cell>
        </row>
        <row r="123">
          <cell r="X123">
            <v>2.67</v>
          </cell>
        </row>
        <row r="124">
          <cell r="X124">
            <v>0</v>
          </cell>
        </row>
        <row r="125">
          <cell r="X125">
            <v>0</v>
          </cell>
        </row>
        <row r="126">
          <cell r="X126">
            <v>2.67</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ok1"/>
      <sheetName val="#REF"/>
      <sheetName val="_REF"/>
    </sheetNames>
    <sheetDataSet>
      <sheetData sheetId="0" refreshError="1"/>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2"/>
      <sheetName val="Docctrl"/>
      <sheetName val="PrintEng"/>
      <sheetName val="ImptdData"/>
      <sheetName val="327034"/>
      <sheetName val="G1"/>
      <sheetName val="G2"/>
      <sheetName val="LDCNT"/>
      <sheetName val="PCKG"/>
      <sheetName val="end"/>
    </sheetNames>
    <sheetDataSet>
      <sheetData sheetId="0" refreshError="1"/>
      <sheetData sheetId="1" refreshError="1"/>
      <sheetData sheetId="2" refreshError="1"/>
      <sheetData sheetId="3" refreshError="1"/>
      <sheetData sheetId="4"/>
      <sheetData sheetId="5"/>
      <sheetData sheetId="6"/>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1"/>
      <sheetName val="Docctrl"/>
      <sheetName val="PrintEng"/>
      <sheetName val="ImptdData"/>
      <sheetName val="327007"/>
      <sheetName val="G1"/>
      <sheetName val="G2"/>
      <sheetName val="327119"/>
      <sheetName val="FRXC"/>
      <sheetName val="end"/>
      <sheetName val="327007_test"/>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vDB"/>
      <sheetName val="CRF Reporter Input"/>
      <sheetName val="Summary"/>
      <sheetName val="Domestic CH4 Calcs"/>
      <sheetName val="Domestic N2O Calcs"/>
      <sheetName val="Industrial CH4 Calcs"/>
      <sheetName val="Industrial N2O Calcs"/>
      <sheetName val="Constants"/>
      <sheetName val="Pop Data"/>
      <sheetName val="CW Data"/>
      <sheetName val="Protein Data"/>
      <sheetName val="Protein Calcs"/>
      <sheetName val="Domestic WWTmt"/>
      <sheetName val="Industrial WWTmt"/>
      <sheetName val="Sludge Disposal"/>
      <sheetName val="P_P"/>
      <sheetName val="M_P"/>
      <sheetName val="F_V_J"/>
      <sheetName val="Ethanol"/>
      <sheetName val="Petroleum"/>
      <sheetName val="Brewery"/>
      <sheetName val="Uncertainty Tier 2"/>
      <sheetName val="Uncertainty Inputs Set Up"/>
      <sheetName val="T2.Step2.ResultsTemplate"/>
      <sheetName val="Historical CH4"/>
      <sheetName val="Historical N2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5">
          <cell r="C5">
            <v>298</v>
          </cell>
          <cell r="J5">
            <v>6.8000000000000005E-2</v>
          </cell>
        </row>
        <row r="6">
          <cell r="C6">
            <v>25</v>
          </cell>
          <cell r="L6">
            <v>2.8000000000000001E-2</v>
          </cell>
        </row>
        <row r="7">
          <cell r="J7">
            <v>2.1000000000000001E-2</v>
          </cell>
        </row>
        <row r="8">
          <cell r="J8">
            <v>0.11399999999999999</v>
          </cell>
        </row>
        <row r="9">
          <cell r="C9">
            <v>3.7850000000000001</v>
          </cell>
          <cell r="K9">
            <v>5.0000000000000001E-3</v>
          </cell>
        </row>
        <row r="10">
          <cell r="C10">
            <v>453.6</v>
          </cell>
          <cell r="K10">
            <v>5.0000000000000001E-3</v>
          </cell>
        </row>
        <row r="11">
          <cell r="C11">
            <v>264.17200000000003</v>
          </cell>
          <cell r="K11">
            <v>1.9E-2</v>
          </cell>
        </row>
        <row r="12">
          <cell r="C12">
            <v>365.25</v>
          </cell>
        </row>
        <row r="14">
          <cell r="J14">
            <v>1.7999999999999999E-2</v>
          </cell>
        </row>
        <row r="15">
          <cell r="C15">
            <v>1E-3</v>
          </cell>
          <cell r="L15">
            <v>1.6E-2</v>
          </cell>
        </row>
        <row r="17">
          <cell r="C17">
            <v>1.0000000000000001E-9</v>
          </cell>
          <cell r="J17">
            <v>0.48</v>
          </cell>
        </row>
        <row r="18">
          <cell r="C18">
            <v>1E-3</v>
          </cell>
          <cell r="L18">
            <v>0</v>
          </cell>
        </row>
        <row r="19">
          <cell r="C19">
            <v>9.9999999999999995E-7</v>
          </cell>
          <cell r="K19">
            <v>0.2</v>
          </cell>
        </row>
        <row r="20">
          <cell r="C20">
            <v>1.5714285714285714</v>
          </cell>
          <cell r="J20">
            <v>0.12</v>
          </cell>
        </row>
        <row r="21">
          <cell r="C21">
            <v>2.8316846999999999E-2</v>
          </cell>
          <cell r="K21">
            <v>0.05</v>
          </cell>
        </row>
        <row r="22">
          <cell r="C22">
            <v>0.11982841920000002</v>
          </cell>
        </row>
        <row r="23">
          <cell r="K23">
            <v>0.2</v>
          </cell>
        </row>
        <row r="24">
          <cell r="L24">
            <v>4.4999999999999997E-3</v>
          </cell>
        </row>
        <row r="26">
          <cell r="C26">
            <v>2.5</v>
          </cell>
        </row>
        <row r="27">
          <cell r="C27">
            <v>3</v>
          </cell>
          <cell r="J27">
            <v>10.7</v>
          </cell>
        </row>
        <row r="28">
          <cell r="C28">
            <v>1.5</v>
          </cell>
          <cell r="J28">
            <v>0.24</v>
          </cell>
        </row>
        <row r="29">
          <cell r="C29">
            <v>2</v>
          </cell>
          <cell r="L29">
            <v>1.2999999999999999E-3</v>
          </cell>
        </row>
        <row r="32">
          <cell r="C32">
            <v>3.3235735735735736</v>
          </cell>
          <cell r="H32">
            <v>1</v>
          </cell>
        </row>
        <row r="33">
          <cell r="H33">
            <v>100</v>
          </cell>
        </row>
        <row r="34">
          <cell r="H34">
            <v>0.65</v>
          </cell>
        </row>
        <row r="35">
          <cell r="H35">
            <v>662</v>
          </cell>
        </row>
        <row r="36">
          <cell r="C36">
            <v>0.4</v>
          </cell>
          <cell r="H36">
            <v>0.99</v>
          </cell>
        </row>
        <row r="37">
          <cell r="C37">
            <v>0.85</v>
          </cell>
          <cell r="H37">
            <v>0.78900000000000003</v>
          </cell>
        </row>
        <row r="38">
          <cell r="C38">
            <v>0.9</v>
          </cell>
          <cell r="H38">
            <v>0.01</v>
          </cell>
        </row>
        <row r="40">
          <cell r="H40">
            <v>1.1299999999999999</v>
          </cell>
        </row>
        <row r="42">
          <cell r="H42">
            <v>1.25</v>
          </cell>
        </row>
        <row r="43">
          <cell r="C43">
            <v>0.1</v>
          </cell>
          <cell r="H43">
            <v>1</v>
          </cell>
        </row>
        <row r="44">
          <cell r="C44">
            <v>0.4</v>
          </cell>
          <cell r="H44">
            <v>1.25</v>
          </cell>
        </row>
        <row r="45">
          <cell r="C45">
            <v>0.8</v>
          </cell>
        </row>
        <row r="46">
          <cell r="H46">
            <v>1.25</v>
          </cell>
        </row>
        <row r="47">
          <cell r="H47">
            <v>0.8</v>
          </cell>
        </row>
        <row r="51">
          <cell r="C51">
            <v>0.8</v>
          </cell>
        </row>
        <row r="52">
          <cell r="C52">
            <v>1</v>
          </cell>
        </row>
        <row r="53">
          <cell r="C53">
            <v>1.1599999999999999</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vDB"/>
      <sheetName val="CRF Reporter Input"/>
      <sheetName val="Summary"/>
      <sheetName val="Domestic CH4 Calcs"/>
      <sheetName val="Domestic N2O Calcs"/>
      <sheetName val="Industrial CH4 Calcs"/>
      <sheetName val="Industrial N2O Calcs"/>
      <sheetName val="Constants"/>
      <sheetName val="Pop Data"/>
      <sheetName val="CW Data"/>
      <sheetName val="Protein Data"/>
      <sheetName val="Protein Calcs"/>
      <sheetName val="Domestic WWTmt"/>
      <sheetName val="Industrial WWTmt"/>
      <sheetName val="Sludge Disposal"/>
      <sheetName val="P_P"/>
      <sheetName val="M_P"/>
      <sheetName val="F_V_J"/>
      <sheetName val="Ethanol"/>
      <sheetName val="Petroleum"/>
      <sheetName val="Brewery"/>
      <sheetName val="Uncertainty Tier 2"/>
      <sheetName val="Uncertainty Inputs Set Up"/>
      <sheetName val="T2.Step2.ResultsTemplate"/>
      <sheetName val="Historical CH4"/>
      <sheetName val="Historical N2O"/>
    </sheetNames>
    <sheetDataSet>
      <sheetData sheetId="0"/>
      <sheetData sheetId="1"/>
      <sheetData sheetId="2"/>
      <sheetData sheetId="3"/>
      <sheetData sheetId="4"/>
      <sheetData sheetId="5"/>
      <sheetData sheetId="6"/>
      <sheetData sheetId="7"/>
      <sheetData sheetId="8">
        <row r="5">
          <cell r="H5">
            <v>0.6</v>
          </cell>
        </row>
        <row r="6">
          <cell r="H6">
            <v>0.25</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3"/>
      <sheetName val="Table10s2"/>
      <sheetName val="Table10s4"/>
      <sheetName val="Table10s5"/>
      <sheetName val="Table11"/>
      <sheetName val="Module1"/>
      <sheetName val="Table2_II_._s1"/>
    </sheetNames>
    <sheetDataSet>
      <sheetData sheetId="0">
        <row r="4">
          <cell r="C4" t="str">
            <v>United States of America</v>
          </cell>
        </row>
        <row r="6">
          <cell r="C6">
            <v>1998</v>
          </cell>
        </row>
        <row r="30">
          <cell r="C30" t="str">
            <v>Submission 1998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 sheetId="6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B&amp;D Total-raw"/>
      <sheetName val="B&amp;D SF-raw"/>
      <sheetName val="B&amp;D COF-raw"/>
      <sheetName val="Swine-raw"/>
      <sheetName val="Poultry-Raw"/>
      <sheetName val="Sheep-Raw"/>
      <sheetName val="Goats-Raw"/>
      <sheetName val="Horses-Ra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Ind Calcs"/>
      <sheetName val="Dom Calcs"/>
      <sheetName val="RiskRGmyTemplate_portR5C6"/>
      <sheetName val="RiskRGmyTemplate_portR29C6"/>
      <sheetName val="RiskRGmyTemplate_portR53C6"/>
      <sheetName val="CRF"/>
      <sheetName val="Population"/>
      <sheetName val="Historical"/>
      <sheetName val="Unc Param"/>
      <sheetName val="Unc Summary"/>
      <sheetName val="myTemplate"/>
      <sheetName val="Details"/>
      <sheetName val="Sensitivities"/>
    </sheetNames>
    <sheetDataSet>
      <sheetData sheetId="0" refreshError="1">
        <row r="31">
          <cell r="Q31" t="e">
            <v>#NAME?</v>
          </cell>
        </row>
      </sheetData>
      <sheetData sheetId="1" refreshError="1">
        <row r="65">
          <cell r="P65" t="e">
            <v>#NAME?</v>
          </cell>
        </row>
      </sheetData>
      <sheetData sheetId="2" refreshError="1">
        <row r="22">
          <cell r="P22" t="e">
            <v>#NAME?</v>
          </cell>
        </row>
      </sheetData>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Ind Calcs"/>
      <sheetName val="Dom Calcs"/>
      <sheetName val="RiskRGmyTemplate_portR5C6"/>
      <sheetName val="RiskRGmyTemplate_portR29C6"/>
      <sheetName val="RiskRGmyTemplate_portR53C6"/>
      <sheetName val="CRF"/>
      <sheetName val="Population"/>
      <sheetName val="Historical"/>
      <sheetName val="Unc Param"/>
      <sheetName val="Unc Summary"/>
      <sheetName val="myTemplate"/>
      <sheetName val="Details"/>
      <sheetName val="Sensitivities"/>
      <sheetName val="Wastewater 2003 v8"/>
    </sheetNames>
    <sheetDataSet>
      <sheetData sheetId="0">
        <row r="31">
          <cell r="Q31">
            <v>36.513570026535483</v>
          </cell>
        </row>
      </sheetData>
      <sheetData sheetId="1">
        <row r="65">
          <cell r="P65">
            <v>16.94019812864595</v>
          </cell>
        </row>
      </sheetData>
      <sheetData sheetId="2">
        <row r="22">
          <cell r="P22">
            <v>19.573371897889533</v>
          </cell>
        </row>
      </sheetData>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52F1F3-5617-498C-BBD2-D1ABAA7C75C2}">
  <sheetPr>
    <tabColor rgb="FF92D050"/>
  </sheetPr>
  <dimension ref="A1:P65"/>
  <sheetViews>
    <sheetView workbookViewId="0">
      <selection sqref="A1:E1"/>
    </sheetView>
  </sheetViews>
  <sheetFormatPr defaultRowHeight="14.4" x14ac:dyDescent="0.3"/>
  <cols>
    <col min="2" max="2" width="14.6640625" customWidth="1"/>
    <col min="3" max="3" width="10.109375" style="1" customWidth="1"/>
    <col min="4" max="4" width="14.5546875" customWidth="1"/>
    <col min="5" max="5" width="10.33203125" style="1" customWidth="1"/>
    <col min="7" max="7" width="40.33203125" bestFit="1" customWidth="1"/>
    <col min="8" max="8" width="11.44140625" bestFit="1" customWidth="1"/>
    <col min="11" max="11" width="11.6640625" customWidth="1"/>
    <col min="12" max="12" width="12" customWidth="1"/>
    <col min="13" max="13" width="9.33203125" bestFit="1" customWidth="1"/>
    <col min="14" max="14" width="9.6640625" bestFit="1" customWidth="1"/>
    <col min="15" max="15" width="10.44140625" customWidth="1"/>
    <col min="16" max="16" width="11.5546875" customWidth="1"/>
  </cols>
  <sheetData>
    <row r="1" spans="1:16" ht="45" customHeight="1" x14ac:dyDescent="0.3">
      <c r="A1" s="134" t="s">
        <v>294</v>
      </c>
      <c r="B1" s="134"/>
      <c r="C1" s="134"/>
      <c r="D1" s="134"/>
      <c r="E1" s="134"/>
      <c r="G1" s="135" t="s">
        <v>295</v>
      </c>
      <c r="H1" s="135"/>
      <c r="J1" s="138" t="s">
        <v>296</v>
      </c>
      <c r="K1" s="138"/>
      <c r="L1" s="138"/>
      <c r="M1" s="138"/>
      <c r="N1" s="138"/>
      <c r="O1" s="138"/>
      <c r="P1" s="138"/>
    </row>
    <row r="2" spans="1:16" ht="45" customHeight="1" x14ac:dyDescent="0.3">
      <c r="A2" s="11" t="s">
        <v>0</v>
      </c>
      <c r="B2" s="13" t="s">
        <v>113</v>
      </c>
      <c r="C2" s="14" t="s">
        <v>114</v>
      </c>
      <c r="D2" s="13" t="s">
        <v>115</v>
      </c>
      <c r="E2" s="15" t="s">
        <v>114</v>
      </c>
      <c r="G2" s="11" t="s">
        <v>116</v>
      </c>
      <c r="H2" s="12" t="s">
        <v>117</v>
      </c>
      <c r="J2" s="99"/>
      <c r="K2" s="100"/>
      <c r="L2" s="101"/>
      <c r="M2" s="136" t="s">
        <v>118</v>
      </c>
      <c r="N2" s="136"/>
      <c r="O2" s="136"/>
      <c r="P2" s="137"/>
    </row>
    <row r="3" spans="1:16" ht="28.8" x14ac:dyDescent="0.3">
      <c r="A3" s="4" t="s">
        <v>4</v>
      </c>
      <c r="B3">
        <v>0</v>
      </c>
      <c r="C3" s="1">
        <v>0</v>
      </c>
      <c r="D3">
        <v>0</v>
      </c>
      <c r="E3" s="5">
        <v>0</v>
      </c>
      <c r="G3" s="4" t="s">
        <v>119</v>
      </c>
      <c r="H3" s="9">
        <v>311612</v>
      </c>
      <c r="J3" s="102" t="s">
        <v>0</v>
      </c>
      <c r="K3" s="103" t="s">
        <v>120</v>
      </c>
      <c r="L3" s="104" t="s">
        <v>121</v>
      </c>
      <c r="M3" s="105" t="s">
        <v>122</v>
      </c>
      <c r="N3" s="105" t="s">
        <v>123</v>
      </c>
      <c r="O3" s="103" t="s">
        <v>124</v>
      </c>
      <c r="P3" s="104" t="s">
        <v>125</v>
      </c>
    </row>
    <row r="4" spans="1:16" x14ac:dyDescent="0.3">
      <c r="A4" s="4" t="s">
        <v>2</v>
      </c>
      <c r="B4">
        <v>14</v>
      </c>
      <c r="C4" s="1">
        <v>6.0085836909871244E-2</v>
      </c>
      <c r="D4">
        <v>14</v>
      </c>
      <c r="E4" s="5">
        <v>4.2168674698795178E-2</v>
      </c>
      <c r="G4" s="4" t="s">
        <v>126</v>
      </c>
      <c r="H4" s="9">
        <v>311421</v>
      </c>
      <c r="J4" s="16" t="s">
        <v>4</v>
      </c>
      <c r="K4" s="17">
        <v>1239.3</v>
      </c>
      <c r="L4" s="18">
        <v>3974.2</v>
      </c>
      <c r="M4" s="17">
        <v>1.39E-3</v>
      </c>
      <c r="N4" s="17">
        <v>1.39E-3</v>
      </c>
      <c r="O4" s="26">
        <v>1.3872909999999999E-3</v>
      </c>
      <c r="P4" s="18">
        <v>1.39E-3</v>
      </c>
    </row>
    <row r="5" spans="1:16" x14ac:dyDescent="0.3">
      <c r="A5" s="4" t="s">
        <v>8</v>
      </c>
      <c r="B5">
        <v>7</v>
      </c>
      <c r="C5" s="1">
        <v>3.0042918454935622E-2</v>
      </c>
      <c r="D5">
        <v>6</v>
      </c>
      <c r="E5" s="5">
        <v>1.8072289156626505E-2</v>
      </c>
      <c r="G5" s="4" t="s">
        <v>127</v>
      </c>
      <c r="H5" s="9">
        <v>311513</v>
      </c>
      <c r="J5" s="19" t="s">
        <v>2</v>
      </c>
      <c r="K5" s="106">
        <v>16162</v>
      </c>
      <c r="L5" s="20">
        <v>51839.199999999997</v>
      </c>
      <c r="M5" s="106">
        <v>1.8089999999999998E-2</v>
      </c>
      <c r="N5" s="106">
        <v>1.8089999999999998E-2</v>
      </c>
      <c r="O5" s="107">
        <v>1.8093861999999999E-2</v>
      </c>
      <c r="P5" s="20">
        <v>1.8089999999999998E-2</v>
      </c>
    </row>
    <row r="6" spans="1:16" x14ac:dyDescent="0.3">
      <c r="A6" s="4" t="s">
        <v>6</v>
      </c>
      <c r="B6">
        <v>0</v>
      </c>
      <c r="C6" s="1">
        <v>0</v>
      </c>
      <c r="D6">
        <v>0</v>
      </c>
      <c r="E6" s="5">
        <v>0</v>
      </c>
      <c r="G6" s="4" t="s">
        <v>128</v>
      </c>
      <c r="H6" s="9">
        <v>312140</v>
      </c>
      <c r="J6" s="19" t="s">
        <v>8</v>
      </c>
      <c r="K6" s="106">
        <v>9716.5</v>
      </c>
      <c r="L6" s="20">
        <v>31165.8</v>
      </c>
      <c r="M6" s="106">
        <v>1.0880000000000001E-2</v>
      </c>
      <c r="N6" s="106">
        <v>1.0880000000000001E-2</v>
      </c>
      <c r="O6" s="107">
        <v>1.0877990000000001E-2</v>
      </c>
      <c r="P6" s="20">
        <v>1.0880000000000001E-2</v>
      </c>
    </row>
    <row r="7" spans="1:16" x14ac:dyDescent="0.3">
      <c r="A7" s="4" t="s">
        <v>10</v>
      </c>
      <c r="B7">
        <v>1</v>
      </c>
      <c r="C7" s="1">
        <v>4.2918454935622317E-3</v>
      </c>
      <c r="D7">
        <v>1</v>
      </c>
      <c r="E7" s="5">
        <v>3.0120481927710845E-3</v>
      </c>
      <c r="G7" s="4" t="s">
        <v>129</v>
      </c>
      <c r="H7" s="9">
        <v>311611</v>
      </c>
      <c r="J7" s="19" t="s">
        <v>10</v>
      </c>
      <c r="K7" s="106">
        <v>3209.2</v>
      </c>
      <c r="L7" s="20">
        <v>10292.700000000001</v>
      </c>
      <c r="M7" s="106">
        <v>3.5899999999999999E-3</v>
      </c>
      <c r="N7" s="106">
        <v>3.5899999999999999E-3</v>
      </c>
      <c r="O7" s="107">
        <v>3.5926729999999998E-3</v>
      </c>
      <c r="P7" s="20">
        <v>3.5899999999999999E-3</v>
      </c>
    </row>
    <row r="8" spans="1:16" x14ac:dyDescent="0.3">
      <c r="A8" s="4" t="s">
        <v>12</v>
      </c>
      <c r="B8">
        <v>7</v>
      </c>
      <c r="C8" s="1">
        <v>3.0042918454935622E-2</v>
      </c>
      <c r="D8">
        <v>9</v>
      </c>
      <c r="E8" s="5">
        <v>2.710843373493976E-2</v>
      </c>
      <c r="G8" s="4" t="s">
        <v>130</v>
      </c>
      <c r="H8" s="9">
        <v>311615</v>
      </c>
      <c r="J8" s="19" t="s">
        <v>12</v>
      </c>
      <c r="K8" s="106">
        <v>117458.1</v>
      </c>
      <c r="L8" s="20">
        <v>376744.5</v>
      </c>
      <c r="M8" s="106">
        <v>0.13150000000000001</v>
      </c>
      <c r="N8" s="106">
        <v>0.13150000000000001</v>
      </c>
      <c r="O8" s="107">
        <v>0.131498117</v>
      </c>
      <c r="P8" s="20">
        <v>0.13150000000000001</v>
      </c>
    </row>
    <row r="9" spans="1:16" x14ac:dyDescent="0.3">
      <c r="A9" s="4" t="s">
        <v>14</v>
      </c>
      <c r="B9">
        <v>0</v>
      </c>
      <c r="C9" s="1">
        <v>0</v>
      </c>
      <c r="D9">
        <v>0</v>
      </c>
      <c r="E9" s="5">
        <v>0</v>
      </c>
      <c r="G9" s="4" t="s">
        <v>131</v>
      </c>
      <c r="H9" s="9">
        <v>311225</v>
      </c>
      <c r="J9" s="19" t="s">
        <v>14</v>
      </c>
      <c r="K9" s="106">
        <v>4373.1000000000004</v>
      </c>
      <c r="L9" s="20">
        <v>14026.1</v>
      </c>
      <c r="M9" s="106">
        <v>4.8999999999999998E-3</v>
      </c>
      <c r="N9" s="106">
        <v>4.8999999999999998E-3</v>
      </c>
      <c r="O9" s="107">
        <v>4.8957330000000002E-3</v>
      </c>
      <c r="P9" s="20">
        <v>4.8999999999999998E-3</v>
      </c>
    </row>
    <row r="10" spans="1:16" x14ac:dyDescent="0.3">
      <c r="A10" s="4" t="s">
        <v>16</v>
      </c>
      <c r="B10">
        <v>3</v>
      </c>
      <c r="C10" s="1">
        <v>1.2875536480686695E-2</v>
      </c>
      <c r="D10">
        <v>3</v>
      </c>
      <c r="E10" s="5">
        <v>9.0361445783132526E-3</v>
      </c>
      <c r="G10" s="4" t="s">
        <v>132</v>
      </c>
      <c r="H10" s="9">
        <v>311613</v>
      </c>
      <c r="J10" s="19" t="s">
        <v>16</v>
      </c>
      <c r="K10" s="106">
        <v>2117.4</v>
      </c>
      <c r="L10" s="20">
        <v>6791.3</v>
      </c>
      <c r="M10" s="106">
        <v>2.3700000000000001E-3</v>
      </c>
      <c r="N10" s="106">
        <v>2.3700000000000001E-3</v>
      </c>
      <c r="O10" s="107">
        <v>2.3704590000000001E-3</v>
      </c>
      <c r="P10" s="20">
        <v>2.3700000000000001E-3</v>
      </c>
    </row>
    <row r="11" spans="1:16" x14ac:dyDescent="0.3">
      <c r="A11" s="4" t="s">
        <v>20</v>
      </c>
      <c r="B11">
        <v>0</v>
      </c>
      <c r="C11" s="1">
        <v>0</v>
      </c>
      <c r="D11">
        <v>0</v>
      </c>
      <c r="E11" s="5">
        <v>0</v>
      </c>
      <c r="G11" s="4" t="s">
        <v>133</v>
      </c>
      <c r="H11" s="9">
        <v>311710</v>
      </c>
      <c r="J11" s="21" t="s">
        <v>20</v>
      </c>
      <c r="K11" s="108">
        <v>74.3</v>
      </c>
      <c r="L11" s="25">
        <v>238.1</v>
      </c>
      <c r="M11" s="109">
        <v>8.2999999999999998E-5</v>
      </c>
      <c r="N11" s="109">
        <v>8.2999999999999998E-5</v>
      </c>
      <c r="O11" s="110">
        <v>0</v>
      </c>
      <c r="P11" s="22">
        <v>8.2999999999999998E-5</v>
      </c>
    </row>
    <row r="12" spans="1:16" x14ac:dyDescent="0.3">
      <c r="A12" s="4" t="s">
        <v>18</v>
      </c>
      <c r="B12">
        <v>0</v>
      </c>
      <c r="C12" s="1">
        <v>0</v>
      </c>
      <c r="D12">
        <v>0</v>
      </c>
      <c r="E12" s="5">
        <v>0</v>
      </c>
      <c r="G12" s="4" t="s">
        <v>119</v>
      </c>
      <c r="H12" s="9">
        <v>311612</v>
      </c>
      <c r="J12" s="19" t="s">
        <v>18</v>
      </c>
      <c r="K12" s="106">
        <v>8487.1</v>
      </c>
      <c r="L12" s="20">
        <v>27222.9</v>
      </c>
      <c r="M12" s="106">
        <v>9.4999999999999998E-3</v>
      </c>
      <c r="N12" s="106">
        <v>9.4999999999999998E-3</v>
      </c>
      <c r="O12" s="107">
        <v>9.5017030000000002E-3</v>
      </c>
      <c r="P12" s="20">
        <v>9.4999999999999998E-3</v>
      </c>
    </row>
    <row r="13" spans="1:16" x14ac:dyDescent="0.3">
      <c r="A13" s="4" t="s">
        <v>22</v>
      </c>
      <c r="B13">
        <v>7</v>
      </c>
      <c r="C13" s="1">
        <v>3.0042918454935622E-2</v>
      </c>
      <c r="D13">
        <v>6</v>
      </c>
      <c r="E13" s="5">
        <v>1.8072289156626505E-2</v>
      </c>
      <c r="G13" s="4" t="s">
        <v>134</v>
      </c>
      <c r="H13" s="9">
        <v>311221</v>
      </c>
      <c r="J13" s="19" t="s">
        <v>22</v>
      </c>
      <c r="K13" s="106">
        <v>22689.9</v>
      </c>
      <c r="L13" s="20">
        <v>72773.399999999994</v>
      </c>
      <c r="M13" s="106">
        <v>2.5399999999999999E-2</v>
      </c>
      <c r="N13" s="106">
        <v>2.5399999999999999E-2</v>
      </c>
      <c r="O13" s="107">
        <v>2.5401374000000001E-2</v>
      </c>
      <c r="P13" s="20">
        <v>2.5399999999999999E-2</v>
      </c>
    </row>
    <row r="14" spans="1:16" x14ac:dyDescent="0.3">
      <c r="A14" s="4" t="s">
        <v>24</v>
      </c>
      <c r="B14">
        <v>13</v>
      </c>
      <c r="C14" s="1">
        <v>5.5793991416309016E-2</v>
      </c>
      <c r="D14">
        <v>15</v>
      </c>
      <c r="E14" s="5">
        <v>4.5180722891566265E-2</v>
      </c>
      <c r="G14" s="4" t="s">
        <v>135</v>
      </c>
      <c r="H14" s="9">
        <v>311224</v>
      </c>
      <c r="J14" s="19" t="s">
        <v>24</v>
      </c>
      <c r="K14" s="106">
        <v>28639.599999999999</v>
      </c>
      <c r="L14" s="20">
        <v>91863</v>
      </c>
      <c r="M14" s="106">
        <v>3.2059999999999998E-2</v>
      </c>
      <c r="N14" s="106">
        <v>3.2059999999999998E-2</v>
      </c>
      <c r="O14" s="107">
        <v>3.2063311999999997E-2</v>
      </c>
      <c r="P14" s="20">
        <v>3.2059999999999998E-2</v>
      </c>
    </row>
    <row r="15" spans="1:16" x14ac:dyDescent="0.3">
      <c r="A15" s="4" t="s">
        <v>26</v>
      </c>
      <c r="B15">
        <v>0</v>
      </c>
      <c r="C15" s="1">
        <v>0</v>
      </c>
      <c r="D15">
        <v>0</v>
      </c>
      <c r="E15" s="5">
        <v>0</v>
      </c>
      <c r="G15" s="4" t="s">
        <v>136</v>
      </c>
      <c r="H15" s="9">
        <v>311314</v>
      </c>
      <c r="J15" s="19" t="s">
        <v>28</v>
      </c>
      <c r="K15" s="106">
        <v>5805</v>
      </c>
      <c r="L15" s="20">
        <v>18620.099999999999</v>
      </c>
      <c r="M15" s="106">
        <v>6.4999999999999997E-3</v>
      </c>
      <c r="N15" s="106">
        <v>6.4999999999999997E-3</v>
      </c>
      <c r="O15" s="107">
        <v>6.4990029999999997E-3</v>
      </c>
      <c r="P15" s="20">
        <v>6.4999999999999997E-3</v>
      </c>
    </row>
    <row r="16" spans="1:16" x14ac:dyDescent="0.3">
      <c r="A16" s="4" t="s">
        <v>28</v>
      </c>
      <c r="B16">
        <v>0</v>
      </c>
      <c r="C16" s="1">
        <v>0</v>
      </c>
      <c r="D16">
        <v>0</v>
      </c>
      <c r="E16" s="5">
        <v>0</v>
      </c>
      <c r="G16" s="6" t="s">
        <v>137</v>
      </c>
      <c r="H16" s="10">
        <v>311313</v>
      </c>
      <c r="J16" s="19" t="s">
        <v>36</v>
      </c>
      <c r="K16" s="106">
        <v>27466.5</v>
      </c>
      <c r="L16" s="20">
        <v>88098.1</v>
      </c>
      <c r="M16" s="106">
        <v>3.075E-2</v>
      </c>
      <c r="N16" s="106">
        <v>3.075E-2</v>
      </c>
      <c r="O16" s="107">
        <v>3.0749603E-2</v>
      </c>
      <c r="P16" s="20">
        <v>3.075E-2</v>
      </c>
    </row>
    <row r="17" spans="1:16" x14ac:dyDescent="0.3">
      <c r="A17" s="4" t="s">
        <v>36</v>
      </c>
      <c r="B17">
        <v>0</v>
      </c>
      <c r="C17" s="1">
        <v>0</v>
      </c>
      <c r="D17">
        <v>3</v>
      </c>
      <c r="E17" s="5">
        <v>9.0361445783132526E-3</v>
      </c>
      <c r="J17" s="19" t="s">
        <v>30</v>
      </c>
      <c r="K17" s="106">
        <v>6008.3</v>
      </c>
      <c r="L17" s="20">
        <v>19272.900000000001</v>
      </c>
      <c r="M17" s="106">
        <v>6.7299999999999999E-3</v>
      </c>
      <c r="N17" s="106">
        <v>6.7299999999999999E-3</v>
      </c>
      <c r="O17" s="107">
        <v>6.7267289999999999E-3</v>
      </c>
      <c r="P17" s="20">
        <v>6.7299999999999999E-3</v>
      </c>
    </row>
    <row r="18" spans="1:16" x14ac:dyDescent="0.3">
      <c r="A18" s="4" t="s">
        <v>30</v>
      </c>
      <c r="B18">
        <v>2</v>
      </c>
      <c r="C18" s="1">
        <v>8.5836909871244635E-3</v>
      </c>
      <c r="D18">
        <v>1</v>
      </c>
      <c r="E18" s="5">
        <v>3.0120481927710845E-3</v>
      </c>
      <c r="J18" s="19" t="s">
        <v>32</v>
      </c>
      <c r="K18" s="106">
        <v>70118.7</v>
      </c>
      <c r="L18" s="20">
        <v>224907.5</v>
      </c>
      <c r="M18" s="106">
        <v>7.85E-2</v>
      </c>
      <c r="N18" s="106">
        <v>7.85E-2</v>
      </c>
      <c r="O18" s="107">
        <v>7.8500691999999997E-2</v>
      </c>
      <c r="P18" s="20">
        <v>7.85E-2</v>
      </c>
    </row>
    <row r="19" spans="1:16" x14ac:dyDescent="0.3">
      <c r="A19" s="4" t="s">
        <v>32</v>
      </c>
      <c r="B19">
        <v>3</v>
      </c>
      <c r="C19" s="1">
        <v>1.2875536480686695E-2</v>
      </c>
      <c r="D19">
        <v>4</v>
      </c>
      <c r="E19" s="5">
        <v>1.2048192771084338E-2</v>
      </c>
      <c r="J19" s="19" t="s">
        <v>34</v>
      </c>
      <c r="K19" s="106">
        <v>15949.1</v>
      </c>
      <c r="L19" s="20">
        <v>51155.199999999997</v>
      </c>
      <c r="M19" s="106">
        <v>1.7860000000000001E-2</v>
      </c>
      <c r="N19" s="106">
        <v>1.7860000000000001E-2</v>
      </c>
      <c r="O19" s="107">
        <v>1.7855316999999999E-2</v>
      </c>
      <c r="P19" s="20">
        <v>1.7860000000000001E-2</v>
      </c>
    </row>
    <row r="20" spans="1:16" x14ac:dyDescent="0.3">
      <c r="A20" s="4" t="s">
        <v>34</v>
      </c>
      <c r="B20">
        <v>3</v>
      </c>
      <c r="C20" s="1">
        <v>1.2875536480686695E-2</v>
      </c>
      <c r="D20">
        <v>5</v>
      </c>
      <c r="E20" s="5">
        <v>1.5060240963855422E-2</v>
      </c>
      <c r="J20" s="19" t="s">
        <v>38</v>
      </c>
      <c r="K20" s="106">
        <v>13135.1</v>
      </c>
      <c r="L20" s="20">
        <v>42130</v>
      </c>
      <c r="M20" s="106">
        <v>1.4710000000000001E-2</v>
      </c>
      <c r="N20" s="106">
        <v>1.47E-2</v>
      </c>
      <c r="O20" s="107">
        <v>1.4705067E-2</v>
      </c>
      <c r="P20" s="20">
        <v>1.4710000000000001E-2</v>
      </c>
    </row>
    <row r="21" spans="1:16" x14ac:dyDescent="0.3">
      <c r="A21" s="4" t="s">
        <v>38</v>
      </c>
      <c r="B21">
        <v>0</v>
      </c>
      <c r="C21" s="1">
        <v>0</v>
      </c>
      <c r="D21">
        <v>1</v>
      </c>
      <c r="E21" s="5">
        <v>3.0120481927710845E-3</v>
      </c>
      <c r="J21" s="19" t="s">
        <v>40</v>
      </c>
      <c r="K21" s="106">
        <v>107309.4</v>
      </c>
      <c r="L21" s="20">
        <v>344197.1</v>
      </c>
      <c r="M21" s="106">
        <v>0.12014</v>
      </c>
      <c r="N21" s="106">
        <v>0.12014</v>
      </c>
      <c r="O21" s="107">
        <v>0.12013708100000001</v>
      </c>
      <c r="P21" s="20">
        <v>0.12014</v>
      </c>
    </row>
    <row r="22" spans="1:16" x14ac:dyDescent="0.3">
      <c r="A22" s="4" t="s">
        <v>40</v>
      </c>
      <c r="B22">
        <v>7</v>
      </c>
      <c r="C22" s="1">
        <v>3.0042918454935622E-2</v>
      </c>
      <c r="D22">
        <v>5</v>
      </c>
      <c r="E22" s="5">
        <v>1.5060240963855422E-2</v>
      </c>
      <c r="J22" s="19" t="s">
        <v>42</v>
      </c>
      <c r="K22" s="106">
        <v>15688.4</v>
      </c>
      <c r="L22" s="20">
        <v>50318.9</v>
      </c>
      <c r="M22" s="106">
        <v>1.7559999999999999E-2</v>
      </c>
      <c r="N22" s="106">
        <v>1.7559999999999999E-2</v>
      </c>
      <c r="O22" s="107">
        <v>1.7563436000000002E-2</v>
      </c>
      <c r="P22" s="20">
        <v>1.7559999999999999E-2</v>
      </c>
    </row>
    <row r="23" spans="1:16" x14ac:dyDescent="0.3">
      <c r="A23" s="4" t="s">
        <v>42</v>
      </c>
      <c r="B23">
        <v>11</v>
      </c>
      <c r="C23" s="1">
        <v>4.7210300429184553E-2</v>
      </c>
      <c r="D23">
        <v>14</v>
      </c>
      <c r="E23" s="5">
        <v>4.2168674698795178E-2</v>
      </c>
      <c r="J23" s="19" t="s">
        <v>48</v>
      </c>
      <c r="K23" s="106">
        <v>9304</v>
      </c>
      <c r="L23" s="20">
        <v>29841.9</v>
      </c>
      <c r="M23" s="106">
        <v>1.042E-2</v>
      </c>
      <c r="N23" s="106">
        <v>1.042E-2</v>
      </c>
      <c r="O23" s="107">
        <v>1.0416040999999999E-2</v>
      </c>
      <c r="P23" s="20">
        <v>1.042E-2</v>
      </c>
    </row>
    <row r="24" spans="1:16" x14ac:dyDescent="0.3">
      <c r="A24" s="4" t="s">
        <v>48</v>
      </c>
      <c r="B24">
        <v>7</v>
      </c>
      <c r="C24" s="1">
        <v>3.0042918454935622E-2</v>
      </c>
      <c r="D24">
        <v>9</v>
      </c>
      <c r="E24" s="5">
        <v>2.710843373493976E-2</v>
      </c>
      <c r="J24" s="19" t="s">
        <v>46</v>
      </c>
      <c r="K24" s="106">
        <v>9242.7000000000007</v>
      </c>
      <c r="L24" s="20">
        <v>29645.1</v>
      </c>
      <c r="M24" s="106">
        <v>1.035E-2</v>
      </c>
      <c r="N24" s="106">
        <v>1.035E-2</v>
      </c>
      <c r="O24" s="110">
        <v>1.0388954000000001E-2</v>
      </c>
      <c r="P24" s="20">
        <v>1.035E-2</v>
      </c>
    </row>
    <row r="25" spans="1:16" x14ac:dyDescent="0.3">
      <c r="A25" s="4" t="s">
        <v>46</v>
      </c>
      <c r="B25">
        <v>0</v>
      </c>
      <c r="C25" s="1">
        <v>0</v>
      </c>
      <c r="D25">
        <v>2</v>
      </c>
      <c r="E25" s="5">
        <v>6.024096385542169E-3</v>
      </c>
      <c r="J25" s="19" t="s">
        <v>44</v>
      </c>
      <c r="K25" s="106">
        <v>2049.4</v>
      </c>
      <c r="L25" s="20">
        <v>6573</v>
      </c>
      <c r="M25" s="106">
        <v>2.2899999999999999E-3</v>
      </c>
      <c r="N25" s="106">
        <v>2.2899999999999999E-3</v>
      </c>
      <c r="O25" s="107">
        <v>2.2942980000000002E-3</v>
      </c>
      <c r="P25" s="20">
        <v>2.2899999999999999E-3</v>
      </c>
    </row>
    <row r="26" spans="1:16" x14ac:dyDescent="0.3">
      <c r="A26" s="4" t="s">
        <v>44</v>
      </c>
      <c r="B26">
        <v>12</v>
      </c>
      <c r="C26" s="1">
        <v>5.1502145922746781E-2</v>
      </c>
      <c r="D26">
        <v>12</v>
      </c>
      <c r="E26" s="5">
        <v>3.614457831325301E-2</v>
      </c>
      <c r="J26" s="19" t="s">
        <v>50</v>
      </c>
      <c r="K26" s="106">
        <v>16401</v>
      </c>
      <c r="L26" s="20">
        <v>52606.2</v>
      </c>
      <c r="M26" s="106">
        <v>1.8360000000000001E-2</v>
      </c>
      <c r="N26" s="106">
        <v>1.8360000000000001E-2</v>
      </c>
      <c r="O26" s="107">
        <v>1.8361503000000001E-2</v>
      </c>
      <c r="P26" s="20">
        <v>1.8360000000000001E-2</v>
      </c>
    </row>
    <row r="27" spans="1:16" x14ac:dyDescent="0.3">
      <c r="A27" s="4" t="s">
        <v>50</v>
      </c>
      <c r="B27">
        <v>11</v>
      </c>
      <c r="C27" s="1">
        <v>4.7210300429184553E-2</v>
      </c>
      <c r="D27">
        <v>17</v>
      </c>
      <c r="E27" s="5">
        <v>5.1204819277108432E-2</v>
      </c>
      <c r="J27" s="19" t="s">
        <v>52</v>
      </c>
      <c r="K27" s="106">
        <v>36784.800000000003</v>
      </c>
      <c r="L27" s="20">
        <v>117984.3</v>
      </c>
      <c r="M27" s="106">
        <v>4.1180000000000001E-2</v>
      </c>
      <c r="N27" s="106">
        <v>4.1180000000000001E-2</v>
      </c>
      <c r="O27" s="107">
        <v>4.1181379999999997E-2</v>
      </c>
      <c r="P27" s="20">
        <v>4.1180000000000001E-2</v>
      </c>
    </row>
    <row r="28" spans="1:16" x14ac:dyDescent="0.3">
      <c r="A28" s="4" t="s">
        <v>52</v>
      </c>
      <c r="B28">
        <v>7</v>
      </c>
      <c r="C28" s="1">
        <v>3.0042918454935622E-2</v>
      </c>
      <c r="D28">
        <v>12</v>
      </c>
      <c r="E28" s="5">
        <v>3.614457831325301E-2</v>
      </c>
      <c r="J28" s="19" t="s">
        <v>56</v>
      </c>
      <c r="K28" s="106">
        <v>17534.7</v>
      </c>
      <c r="L28" s="20">
        <v>56244</v>
      </c>
      <c r="M28" s="106">
        <v>1.9630000000000002E-2</v>
      </c>
      <c r="N28" s="106">
        <v>1.9630000000000002E-2</v>
      </c>
      <c r="O28" s="107">
        <v>1.9630973999999999E-2</v>
      </c>
      <c r="P28" s="20">
        <v>1.9630000000000002E-2</v>
      </c>
    </row>
    <row r="29" spans="1:16" x14ac:dyDescent="0.3">
      <c r="A29" s="4" t="s">
        <v>56</v>
      </c>
      <c r="B29">
        <v>0</v>
      </c>
      <c r="C29" s="1">
        <v>0</v>
      </c>
      <c r="D29">
        <v>2</v>
      </c>
      <c r="E29" s="5">
        <v>6.024096385542169E-3</v>
      </c>
      <c r="J29" s="19" t="s">
        <v>54</v>
      </c>
      <c r="K29" s="106">
        <v>9986</v>
      </c>
      <c r="L29" s="20">
        <v>32030.799999999999</v>
      </c>
      <c r="M29" s="106">
        <v>1.1180000000000001E-2</v>
      </c>
      <c r="N29" s="106">
        <v>1.1180000000000001E-2</v>
      </c>
      <c r="O29" s="107">
        <v>1.1179806E-2</v>
      </c>
      <c r="P29" s="20">
        <v>1.1180000000000001E-2</v>
      </c>
    </row>
    <row r="30" spans="1:16" x14ac:dyDescent="0.3">
      <c r="A30" s="4" t="s">
        <v>76</v>
      </c>
      <c r="B30">
        <v>0</v>
      </c>
      <c r="C30" s="1">
        <v>0</v>
      </c>
      <c r="D30">
        <v>0</v>
      </c>
      <c r="E30" s="5">
        <v>0</v>
      </c>
      <c r="J30" s="19" t="s">
        <v>58</v>
      </c>
      <c r="K30" s="106">
        <v>1336.6</v>
      </c>
      <c r="L30" s="20">
        <v>4286.3999999999996</v>
      </c>
      <c r="M30" s="106">
        <v>1.5E-3</v>
      </c>
      <c r="N30" s="106">
        <v>1.5E-3</v>
      </c>
      <c r="O30" s="107">
        <v>1.4962409999999999E-3</v>
      </c>
      <c r="P30" s="20">
        <v>1.5E-3</v>
      </c>
    </row>
    <row r="31" spans="1:16" x14ac:dyDescent="0.3">
      <c r="A31" s="4" t="s">
        <v>54</v>
      </c>
      <c r="B31">
        <v>5</v>
      </c>
      <c r="C31" s="1">
        <v>2.1459227467811159E-2</v>
      </c>
      <c r="D31">
        <v>6</v>
      </c>
      <c r="E31" s="5">
        <v>1.8072289156626505E-2</v>
      </c>
      <c r="J31" s="19" t="s">
        <v>72</v>
      </c>
      <c r="K31" s="106">
        <v>27575.599999999999</v>
      </c>
      <c r="L31" s="20">
        <v>88450.6</v>
      </c>
      <c r="M31" s="106">
        <v>3.0870000000000002E-2</v>
      </c>
      <c r="N31" s="106">
        <v>3.0870000000000002E-2</v>
      </c>
      <c r="O31" s="107">
        <v>3.0872192E-2</v>
      </c>
      <c r="P31" s="20">
        <v>3.0870000000000002E-2</v>
      </c>
    </row>
    <row r="32" spans="1:16" x14ac:dyDescent="0.3">
      <c r="A32" s="4" t="s">
        <v>58</v>
      </c>
      <c r="B32">
        <v>0</v>
      </c>
      <c r="C32" s="1">
        <v>0</v>
      </c>
      <c r="D32">
        <v>0</v>
      </c>
      <c r="E32" s="5">
        <v>0</v>
      </c>
      <c r="J32" s="19" t="s">
        <v>74</v>
      </c>
      <c r="K32" s="106">
        <v>2241.9</v>
      </c>
      <c r="L32" s="20">
        <v>7190.8</v>
      </c>
      <c r="M32" s="106">
        <v>2.5100000000000001E-3</v>
      </c>
      <c r="N32" s="106">
        <v>2.5100000000000001E-3</v>
      </c>
      <c r="O32" s="107">
        <v>2.50987E-3</v>
      </c>
      <c r="P32" s="20">
        <v>2.5100000000000001E-3</v>
      </c>
    </row>
    <row r="33" spans="1:16" x14ac:dyDescent="0.3">
      <c r="A33" s="4" t="s">
        <v>72</v>
      </c>
      <c r="B33">
        <v>8</v>
      </c>
      <c r="C33" s="1">
        <v>3.4334763948497854E-2</v>
      </c>
      <c r="D33">
        <v>13</v>
      </c>
      <c r="E33" s="5">
        <v>3.9156626506024098E-2</v>
      </c>
      <c r="J33" s="19" t="s">
        <v>60</v>
      </c>
      <c r="K33" s="106">
        <v>11961.1</v>
      </c>
      <c r="L33" s="20">
        <v>38364.800000000003</v>
      </c>
      <c r="M33" s="106">
        <v>1.3390000000000001E-2</v>
      </c>
      <c r="N33" s="106">
        <v>1.3390000000000001E-2</v>
      </c>
      <c r="O33" s="107">
        <v>1.3390803E-2</v>
      </c>
      <c r="P33" s="20">
        <v>1.3390000000000001E-2</v>
      </c>
    </row>
    <row r="34" spans="1:16" x14ac:dyDescent="0.3">
      <c r="A34" s="4" t="s">
        <v>74</v>
      </c>
      <c r="B34">
        <v>0</v>
      </c>
      <c r="C34" s="1">
        <v>0</v>
      </c>
      <c r="D34">
        <v>0</v>
      </c>
      <c r="E34" s="5">
        <v>0</v>
      </c>
      <c r="J34" s="19" t="s">
        <v>64</v>
      </c>
      <c r="K34" s="106">
        <v>761.7</v>
      </c>
      <c r="L34" s="20">
        <v>2443</v>
      </c>
      <c r="M34" s="106">
        <v>8.4999999999999995E-4</v>
      </c>
      <c r="N34" s="106">
        <v>8.4999999999999995E-4</v>
      </c>
      <c r="O34" s="107">
        <v>8.5272400000000002E-4</v>
      </c>
      <c r="P34" s="20">
        <v>8.4999999999999995E-4</v>
      </c>
    </row>
    <row r="35" spans="1:16" x14ac:dyDescent="0.3">
      <c r="A35" s="4" t="s">
        <v>60</v>
      </c>
      <c r="B35">
        <v>0</v>
      </c>
      <c r="C35" s="1">
        <v>0</v>
      </c>
      <c r="D35">
        <v>0</v>
      </c>
      <c r="E35" s="5">
        <v>0</v>
      </c>
      <c r="J35" s="19" t="s">
        <v>66</v>
      </c>
      <c r="K35" s="106">
        <v>25761.599999999999</v>
      </c>
      <c r="L35" s="20">
        <v>82632.7</v>
      </c>
      <c r="M35" s="106">
        <v>2.8840000000000001E-2</v>
      </c>
      <c r="N35" s="106">
        <v>2.8840000000000001E-2</v>
      </c>
      <c r="O35" s="107">
        <v>2.8841441999999998E-2</v>
      </c>
      <c r="P35" s="20">
        <v>2.8840000000000001E-2</v>
      </c>
    </row>
    <row r="36" spans="1:16" x14ac:dyDescent="0.3">
      <c r="A36" s="4" t="s">
        <v>64</v>
      </c>
      <c r="B36">
        <v>6</v>
      </c>
      <c r="C36" s="1">
        <v>2.575107296137339E-2</v>
      </c>
      <c r="D36">
        <v>5</v>
      </c>
      <c r="E36" s="5">
        <v>1.5060240963855422E-2</v>
      </c>
      <c r="J36" s="19" t="s">
        <v>68</v>
      </c>
      <c r="K36" s="106">
        <v>526.1</v>
      </c>
      <c r="L36" s="20">
        <v>1686.3</v>
      </c>
      <c r="M36" s="106">
        <v>5.9000000000000003E-4</v>
      </c>
      <c r="N36" s="106">
        <v>5.9000000000000003E-4</v>
      </c>
      <c r="O36" s="107">
        <v>5.8878399999999997E-4</v>
      </c>
      <c r="P36" s="20">
        <v>5.9000000000000003E-4</v>
      </c>
    </row>
    <row r="37" spans="1:16" x14ac:dyDescent="0.3">
      <c r="A37" s="4" t="s">
        <v>66</v>
      </c>
      <c r="B37">
        <v>0</v>
      </c>
      <c r="C37" s="1">
        <v>0</v>
      </c>
      <c r="D37">
        <v>2</v>
      </c>
      <c r="E37" s="5">
        <v>6.024096385542169E-3</v>
      </c>
      <c r="J37" s="19" t="s">
        <v>62</v>
      </c>
      <c r="K37" s="106">
        <v>829.3</v>
      </c>
      <c r="L37" s="20">
        <v>2659</v>
      </c>
      <c r="M37" s="106">
        <v>9.3000000000000005E-4</v>
      </c>
      <c r="N37" s="106">
        <v>9.3000000000000005E-4</v>
      </c>
      <c r="O37" s="107">
        <v>9.2825999999999998E-4</v>
      </c>
      <c r="P37" s="20">
        <v>9.3000000000000005E-4</v>
      </c>
    </row>
    <row r="38" spans="1:16" x14ac:dyDescent="0.3">
      <c r="A38" s="4" t="s">
        <v>68</v>
      </c>
      <c r="B38">
        <v>0</v>
      </c>
      <c r="C38" s="1">
        <v>0</v>
      </c>
      <c r="D38">
        <v>0</v>
      </c>
      <c r="E38" s="5">
        <v>0</v>
      </c>
      <c r="J38" s="19" t="s">
        <v>70</v>
      </c>
      <c r="K38" s="106">
        <v>26908.5</v>
      </c>
      <c r="L38" s="20">
        <v>86303.7</v>
      </c>
      <c r="M38" s="106">
        <v>3.0120000000000001E-2</v>
      </c>
      <c r="N38" s="106">
        <v>3.0120000000000001E-2</v>
      </c>
      <c r="O38" s="107">
        <v>3.0124096999999999E-2</v>
      </c>
      <c r="P38" s="20">
        <v>3.0120000000000001E-2</v>
      </c>
    </row>
    <row r="39" spans="1:16" x14ac:dyDescent="0.3">
      <c r="A39" s="4" t="s">
        <v>62</v>
      </c>
      <c r="B39">
        <v>0</v>
      </c>
      <c r="C39" s="1">
        <v>0</v>
      </c>
      <c r="D39">
        <v>0</v>
      </c>
      <c r="E39" s="5">
        <v>0</v>
      </c>
      <c r="J39" s="19" t="s">
        <v>78</v>
      </c>
      <c r="K39" s="106">
        <v>15808.5</v>
      </c>
      <c r="L39" s="20">
        <v>50704.5</v>
      </c>
      <c r="M39" s="106">
        <v>1.77E-2</v>
      </c>
      <c r="N39" s="106">
        <v>1.77E-2</v>
      </c>
      <c r="O39" s="107">
        <v>1.7697958E-2</v>
      </c>
      <c r="P39" s="20">
        <v>1.77E-2</v>
      </c>
    </row>
    <row r="40" spans="1:16" x14ac:dyDescent="0.3">
      <c r="A40" s="4" t="s">
        <v>70</v>
      </c>
      <c r="B40">
        <v>6</v>
      </c>
      <c r="C40" s="1">
        <v>2.575107296137339E-2</v>
      </c>
      <c r="D40">
        <v>20</v>
      </c>
      <c r="E40" s="5">
        <v>6.0240963855421686E-2</v>
      </c>
      <c r="J40" s="19" t="s">
        <v>80</v>
      </c>
      <c r="K40" s="106">
        <v>5959.3</v>
      </c>
      <c r="L40" s="20">
        <v>19113.3</v>
      </c>
      <c r="M40" s="106">
        <v>6.6699999999999997E-3</v>
      </c>
      <c r="N40" s="106">
        <v>6.6699999999999997E-3</v>
      </c>
      <c r="O40" s="107">
        <v>6.6714469999999996E-3</v>
      </c>
      <c r="P40" s="20">
        <v>6.6699999999999997E-3</v>
      </c>
    </row>
    <row r="41" spans="1:16" x14ac:dyDescent="0.3">
      <c r="A41" s="4" t="s">
        <v>78</v>
      </c>
      <c r="B41">
        <v>8</v>
      </c>
      <c r="C41" s="1">
        <v>3.4334763948497854E-2</v>
      </c>
      <c r="D41">
        <v>15</v>
      </c>
      <c r="E41" s="5">
        <v>4.5180722891566265E-2</v>
      </c>
      <c r="J41" s="19" t="s">
        <v>82</v>
      </c>
      <c r="K41" s="106">
        <v>14185</v>
      </c>
      <c r="L41" s="20">
        <v>45497.5</v>
      </c>
      <c r="M41" s="106">
        <v>1.5879999999999998E-2</v>
      </c>
      <c r="N41" s="106">
        <v>1.5879999999999998E-2</v>
      </c>
      <c r="O41" s="107">
        <v>1.5880458E-2</v>
      </c>
      <c r="P41" s="20">
        <v>1.5879999999999998E-2</v>
      </c>
    </row>
    <row r="42" spans="1:16" x14ac:dyDescent="0.3">
      <c r="A42" s="4" t="s">
        <v>80</v>
      </c>
      <c r="B42">
        <v>3</v>
      </c>
      <c r="C42" s="1">
        <v>1.2875536480686695E-2</v>
      </c>
      <c r="D42">
        <v>6</v>
      </c>
      <c r="E42" s="5">
        <v>1.8072289156626505E-2</v>
      </c>
      <c r="J42" s="19" t="s">
        <v>84</v>
      </c>
      <c r="K42" s="106">
        <v>25144.2</v>
      </c>
      <c r="L42" s="20">
        <v>80651.600000000006</v>
      </c>
      <c r="M42" s="106">
        <v>2.8150000000000001E-2</v>
      </c>
      <c r="N42" s="106">
        <v>2.8150000000000001E-2</v>
      </c>
      <c r="O42" s="107">
        <v>2.8150102999999999E-2</v>
      </c>
      <c r="P42" s="20">
        <v>2.8150000000000001E-2</v>
      </c>
    </row>
    <row r="43" spans="1:16" x14ac:dyDescent="0.3">
      <c r="A43" s="4" t="s">
        <v>82</v>
      </c>
      <c r="B43">
        <v>13</v>
      </c>
      <c r="C43" s="1">
        <v>5.5793991416309016E-2</v>
      </c>
      <c r="D43">
        <v>18</v>
      </c>
      <c r="E43" s="5">
        <v>5.4216867469879519E-2</v>
      </c>
      <c r="J43" s="19" t="s">
        <v>88</v>
      </c>
      <c r="K43" s="106">
        <v>1773.2</v>
      </c>
      <c r="L43" s="20">
        <v>5686.7</v>
      </c>
      <c r="M43" s="106">
        <v>1.99E-3</v>
      </c>
      <c r="N43" s="106">
        <v>1.98E-3</v>
      </c>
      <c r="O43" s="107">
        <v>1.9850139999999998E-3</v>
      </c>
      <c r="P43" s="20">
        <v>1.99E-3</v>
      </c>
    </row>
    <row r="44" spans="1:16" x14ac:dyDescent="0.3">
      <c r="A44" s="4" t="s">
        <v>84</v>
      </c>
      <c r="B44">
        <v>11</v>
      </c>
      <c r="C44" s="1">
        <v>4.7210300429184553E-2</v>
      </c>
      <c r="D44">
        <v>13</v>
      </c>
      <c r="E44" s="5">
        <v>3.9156626506024098E-2</v>
      </c>
      <c r="J44" s="19" t="s">
        <v>90</v>
      </c>
      <c r="K44" s="106">
        <v>6944.6</v>
      </c>
      <c r="L44" s="20">
        <v>22273.9</v>
      </c>
      <c r="M44" s="106">
        <v>7.77E-3</v>
      </c>
      <c r="N44" s="106">
        <v>7.77E-3</v>
      </c>
      <c r="O44" s="107">
        <v>7.7745690000000003E-3</v>
      </c>
      <c r="P44" s="20">
        <v>7.77E-3</v>
      </c>
    </row>
    <row r="45" spans="1:16" x14ac:dyDescent="0.3">
      <c r="A45" s="4" t="s">
        <v>86</v>
      </c>
      <c r="B45">
        <v>0</v>
      </c>
      <c r="C45" s="1">
        <v>0</v>
      </c>
      <c r="D45">
        <v>0</v>
      </c>
      <c r="E45" s="5">
        <v>0</v>
      </c>
      <c r="J45" s="19" t="s">
        <v>92</v>
      </c>
      <c r="K45" s="106">
        <v>2709.5</v>
      </c>
      <c r="L45" s="20">
        <v>8690.2000000000007</v>
      </c>
      <c r="M45" s="106">
        <v>3.0300000000000001E-3</v>
      </c>
      <c r="N45" s="106">
        <v>3.0300000000000001E-3</v>
      </c>
      <c r="O45" s="107">
        <v>3.033291E-3</v>
      </c>
      <c r="P45" s="20">
        <v>3.0300000000000001E-3</v>
      </c>
    </row>
    <row r="46" spans="1:16" x14ac:dyDescent="0.3">
      <c r="A46" s="4" t="s">
        <v>88</v>
      </c>
      <c r="B46">
        <v>0</v>
      </c>
      <c r="C46" s="1">
        <v>0</v>
      </c>
      <c r="D46">
        <v>0</v>
      </c>
      <c r="E46" s="5">
        <v>0</v>
      </c>
      <c r="J46" s="19" t="s">
        <v>94</v>
      </c>
      <c r="K46" s="106">
        <v>7487.3</v>
      </c>
      <c r="L46" s="20">
        <v>24015</v>
      </c>
      <c r="M46" s="106">
        <v>8.3800000000000003E-3</v>
      </c>
      <c r="N46" s="106">
        <v>8.3800000000000003E-3</v>
      </c>
      <c r="O46" s="107">
        <v>8.3822089999999998E-3</v>
      </c>
      <c r="P46" s="20">
        <v>8.3800000000000003E-3</v>
      </c>
    </row>
    <row r="47" spans="1:16" x14ac:dyDescent="0.3">
      <c r="A47" s="4" t="s">
        <v>90</v>
      </c>
      <c r="B47">
        <v>7</v>
      </c>
      <c r="C47" s="1">
        <v>3.0042918454935622E-2</v>
      </c>
      <c r="D47">
        <v>12</v>
      </c>
      <c r="E47" s="5">
        <v>3.614457831325301E-2</v>
      </c>
      <c r="J47" s="19" t="s">
        <v>96</v>
      </c>
      <c r="K47" s="106">
        <v>47909.3</v>
      </c>
      <c r="L47" s="20">
        <v>153667.1</v>
      </c>
      <c r="M47" s="106">
        <v>5.364E-2</v>
      </c>
      <c r="N47" s="106">
        <v>5.364E-2</v>
      </c>
      <c r="O47" s="107">
        <v>5.3635822999999999E-2</v>
      </c>
      <c r="P47" s="20">
        <v>5.364E-2</v>
      </c>
    </row>
    <row r="48" spans="1:16" x14ac:dyDescent="0.3">
      <c r="A48" s="4" t="s">
        <v>92</v>
      </c>
      <c r="B48">
        <v>0</v>
      </c>
      <c r="C48" s="1">
        <v>0</v>
      </c>
      <c r="D48">
        <v>0</v>
      </c>
      <c r="E48" s="5">
        <v>0</v>
      </c>
      <c r="J48" s="19" t="s">
        <v>100</v>
      </c>
      <c r="K48" s="106">
        <v>5866</v>
      </c>
      <c r="L48" s="20">
        <v>18815.8</v>
      </c>
      <c r="M48" s="106">
        <v>6.5700000000000003E-3</v>
      </c>
      <c r="N48" s="106">
        <v>6.5700000000000003E-3</v>
      </c>
      <c r="O48" s="107">
        <v>6.5673019999999997E-3</v>
      </c>
      <c r="P48" s="20">
        <v>6.5700000000000003E-3</v>
      </c>
    </row>
    <row r="49" spans="1:16" x14ac:dyDescent="0.3">
      <c r="A49" s="4" t="s">
        <v>94</v>
      </c>
      <c r="B49">
        <v>9</v>
      </c>
      <c r="C49" s="1">
        <v>3.8626609442060089E-2</v>
      </c>
      <c r="D49">
        <v>10</v>
      </c>
      <c r="E49" s="5">
        <v>3.0120481927710843E-2</v>
      </c>
      <c r="J49" s="19" t="s">
        <v>104</v>
      </c>
      <c r="K49" s="106">
        <v>22815.5</v>
      </c>
      <c r="L49" s="20">
        <v>73181.2</v>
      </c>
      <c r="M49" s="106">
        <v>2.554E-2</v>
      </c>
      <c r="N49" s="106">
        <v>2.554E-2</v>
      </c>
      <c r="O49" s="110">
        <v>2.5584421E-2</v>
      </c>
      <c r="P49" s="20">
        <v>2.554E-2</v>
      </c>
    </row>
    <row r="50" spans="1:16" x14ac:dyDescent="0.3">
      <c r="A50" s="4" t="s">
        <v>96</v>
      </c>
      <c r="B50">
        <v>4</v>
      </c>
      <c r="C50" s="1">
        <v>1.7167381974248927E-2</v>
      </c>
      <c r="D50">
        <v>10</v>
      </c>
      <c r="E50" s="5">
        <v>3.0120481927710843E-2</v>
      </c>
      <c r="J50" s="19" t="s">
        <v>102</v>
      </c>
      <c r="K50" s="106">
        <v>3599.1</v>
      </c>
      <c r="L50" s="20">
        <v>11543</v>
      </c>
      <c r="M50" s="106">
        <v>4.0299999999999997E-3</v>
      </c>
      <c r="N50" s="106">
        <v>4.0299999999999997E-3</v>
      </c>
      <c r="O50" s="107">
        <v>4.0291260000000001E-3</v>
      </c>
      <c r="P50" s="20">
        <v>4.0299999999999997E-3</v>
      </c>
    </row>
    <row r="51" spans="1:16" x14ac:dyDescent="0.3">
      <c r="A51" s="4" t="s">
        <v>308</v>
      </c>
      <c r="B51">
        <v>0</v>
      </c>
      <c r="C51" s="1">
        <v>0</v>
      </c>
      <c r="D51">
        <v>0</v>
      </c>
      <c r="E51" s="5">
        <v>0</v>
      </c>
      <c r="J51" s="19" t="s">
        <v>106</v>
      </c>
      <c r="K51" s="106">
        <v>17046.7</v>
      </c>
      <c r="L51" s="20">
        <v>54676.2</v>
      </c>
      <c r="M51" s="106">
        <v>1.908E-2</v>
      </c>
      <c r="N51" s="106">
        <v>1.908E-2</v>
      </c>
      <c r="O51" s="107">
        <v>1.9084198E-2</v>
      </c>
      <c r="P51" s="20">
        <v>1.908E-2</v>
      </c>
    </row>
    <row r="52" spans="1:16" x14ac:dyDescent="0.3">
      <c r="A52" s="4" t="s">
        <v>100</v>
      </c>
      <c r="B52">
        <v>0</v>
      </c>
      <c r="C52" s="1">
        <v>0</v>
      </c>
      <c r="D52">
        <v>0</v>
      </c>
      <c r="E52" s="5">
        <v>0</v>
      </c>
      <c r="J52" s="19" t="s">
        <v>110</v>
      </c>
      <c r="K52" s="106">
        <v>40202.6</v>
      </c>
      <c r="L52" s="20">
        <v>128949.1</v>
      </c>
      <c r="M52" s="106">
        <v>4.5010000000000001E-2</v>
      </c>
      <c r="N52" s="106">
        <v>4.5010000000000001E-2</v>
      </c>
      <c r="O52" s="107">
        <v>4.5008114000000002E-2</v>
      </c>
      <c r="P52" s="20">
        <v>4.5010000000000001E-2</v>
      </c>
    </row>
    <row r="53" spans="1:16" x14ac:dyDescent="0.3">
      <c r="A53" s="4" t="s">
        <v>104</v>
      </c>
      <c r="B53">
        <v>7</v>
      </c>
      <c r="C53" s="1">
        <v>3.0042918454935622E-2</v>
      </c>
      <c r="D53">
        <v>12</v>
      </c>
      <c r="E53" s="5">
        <v>3.614457831325301E-2</v>
      </c>
      <c r="J53" s="19" t="s">
        <v>108</v>
      </c>
      <c r="K53" s="106">
        <v>448.4</v>
      </c>
      <c r="L53" s="20">
        <v>1438.2</v>
      </c>
      <c r="M53" s="106">
        <v>5.0000000000000001E-4</v>
      </c>
      <c r="N53" s="106">
        <v>5.0000000000000001E-4</v>
      </c>
      <c r="O53" s="107">
        <v>5.0199200000000004E-4</v>
      </c>
      <c r="P53" s="20">
        <v>5.0000000000000001E-4</v>
      </c>
    </row>
    <row r="54" spans="1:16" x14ac:dyDescent="0.3">
      <c r="A54" s="4" t="s">
        <v>98</v>
      </c>
      <c r="B54">
        <v>0</v>
      </c>
      <c r="C54" s="1">
        <v>0</v>
      </c>
      <c r="D54">
        <v>0</v>
      </c>
      <c r="E54" s="5">
        <v>0</v>
      </c>
      <c r="J54" s="19" t="s">
        <v>112</v>
      </c>
      <c r="K54" s="106">
        <v>479.8</v>
      </c>
      <c r="L54" s="20">
        <v>1539</v>
      </c>
      <c r="M54" s="106">
        <v>5.4000000000000001E-4</v>
      </c>
      <c r="N54" s="106">
        <v>5.4000000000000001E-4</v>
      </c>
      <c r="O54" s="107">
        <v>5.3715999999999996E-4</v>
      </c>
      <c r="P54" s="20">
        <v>5.4000000000000001E-4</v>
      </c>
    </row>
    <row r="55" spans="1:16" x14ac:dyDescent="0.3">
      <c r="A55" s="4" t="s">
        <v>102</v>
      </c>
      <c r="B55">
        <v>2</v>
      </c>
      <c r="C55" s="1">
        <v>8.5836909871244635E-3</v>
      </c>
      <c r="D55">
        <v>2</v>
      </c>
      <c r="E55" s="5">
        <v>6.024096385542169E-3</v>
      </c>
      <c r="J55" s="19" t="s">
        <v>6</v>
      </c>
      <c r="K55" s="106">
        <v>0</v>
      </c>
      <c r="L55" s="20">
        <v>0</v>
      </c>
      <c r="M55" s="106">
        <v>0</v>
      </c>
      <c r="N55" s="106">
        <v>0</v>
      </c>
      <c r="O55" s="111">
        <v>0</v>
      </c>
      <c r="P55" s="20">
        <v>0</v>
      </c>
    </row>
    <row r="56" spans="1:16" x14ac:dyDescent="0.3">
      <c r="A56" s="4" t="s">
        <v>106</v>
      </c>
      <c r="B56">
        <v>10</v>
      </c>
      <c r="C56" s="1">
        <v>4.2918454935622317E-2</v>
      </c>
      <c r="D56">
        <v>13</v>
      </c>
      <c r="E56" s="5">
        <v>3.9156626506024098E-2</v>
      </c>
      <c r="J56" s="19" t="s">
        <v>26</v>
      </c>
      <c r="K56" s="106">
        <v>0</v>
      </c>
      <c r="L56" s="20">
        <v>0</v>
      </c>
      <c r="M56" s="106">
        <v>0</v>
      </c>
      <c r="N56" s="106">
        <v>0</v>
      </c>
      <c r="O56" s="111">
        <v>0</v>
      </c>
      <c r="P56" s="20">
        <v>0</v>
      </c>
    </row>
    <row r="57" spans="1:16" x14ac:dyDescent="0.3">
      <c r="A57" s="4" t="s">
        <v>110</v>
      </c>
      <c r="B57">
        <v>19</v>
      </c>
      <c r="C57" s="1">
        <v>8.15450643776824E-2</v>
      </c>
      <c r="D57">
        <v>32</v>
      </c>
      <c r="E57" s="5">
        <v>9.6385542168674704E-2</v>
      </c>
      <c r="J57" s="19" t="s">
        <v>76</v>
      </c>
      <c r="K57" s="106">
        <v>0</v>
      </c>
      <c r="L57" s="20">
        <v>0</v>
      </c>
      <c r="M57" s="106">
        <v>0</v>
      </c>
      <c r="N57" s="106">
        <v>0</v>
      </c>
      <c r="O57" s="111">
        <v>0</v>
      </c>
      <c r="P57" s="20">
        <v>0</v>
      </c>
    </row>
    <row r="58" spans="1:16" x14ac:dyDescent="0.3">
      <c r="A58" s="4" t="s">
        <v>108</v>
      </c>
      <c r="B58">
        <v>0</v>
      </c>
      <c r="C58" s="1">
        <v>0</v>
      </c>
      <c r="D58">
        <v>2</v>
      </c>
      <c r="E58" s="5">
        <v>6.024096385542169E-3</v>
      </c>
      <c r="J58" s="23" t="s">
        <v>86</v>
      </c>
      <c r="K58" s="112">
        <v>0</v>
      </c>
      <c r="L58" s="24">
        <v>0</v>
      </c>
      <c r="M58" s="112">
        <v>0</v>
      </c>
      <c r="N58" s="112">
        <v>0</v>
      </c>
      <c r="O58" s="113">
        <v>0</v>
      </c>
      <c r="P58" s="24">
        <v>0</v>
      </c>
    </row>
    <row r="59" spans="1:16" x14ac:dyDescent="0.3">
      <c r="A59" s="4" t="s">
        <v>112</v>
      </c>
      <c r="B59">
        <v>0</v>
      </c>
      <c r="C59" s="1">
        <v>0</v>
      </c>
      <c r="D59">
        <v>0</v>
      </c>
      <c r="E59" s="5">
        <v>0</v>
      </c>
      <c r="J59" s="19" t="s">
        <v>308</v>
      </c>
      <c r="K59" s="106">
        <v>0</v>
      </c>
      <c r="L59" s="20">
        <v>0</v>
      </c>
      <c r="M59" s="106">
        <v>0</v>
      </c>
      <c r="N59" s="106">
        <v>0</v>
      </c>
      <c r="O59" s="111">
        <v>0</v>
      </c>
      <c r="P59" s="20">
        <v>0</v>
      </c>
    </row>
    <row r="60" spans="1:16" x14ac:dyDescent="0.3">
      <c r="A60" s="6" t="s">
        <v>138</v>
      </c>
      <c r="B60" s="3">
        <f>SUM(B3:B59)</f>
        <v>233</v>
      </c>
      <c r="C60" s="7">
        <f>SUM(C3:C59)</f>
        <v>1.0000000000000002</v>
      </c>
      <c r="D60" s="3">
        <f>SUM(D3:D59)</f>
        <v>332</v>
      </c>
      <c r="E60" s="8">
        <f>SUM(E3:E59)</f>
        <v>1.0000000000000002</v>
      </c>
      <c r="J60" s="23" t="s">
        <v>98</v>
      </c>
      <c r="K60" s="112">
        <v>0</v>
      </c>
      <c r="L60" s="24">
        <v>0</v>
      </c>
      <c r="M60" s="112">
        <v>0</v>
      </c>
      <c r="N60" s="112">
        <v>0</v>
      </c>
      <c r="O60" s="113">
        <v>0</v>
      </c>
      <c r="P60" s="24">
        <v>0</v>
      </c>
    </row>
    <row r="61" spans="1:16" x14ac:dyDescent="0.3">
      <c r="J61" s="125" t="s">
        <v>138</v>
      </c>
      <c r="K61" s="126">
        <v>893231</v>
      </c>
      <c r="L61" s="127">
        <v>2865015.9</v>
      </c>
      <c r="M61" s="128"/>
      <c r="N61" s="128"/>
      <c r="O61" s="129"/>
      <c r="P61" s="130"/>
    </row>
    <row r="62" spans="1:16" x14ac:dyDescent="0.3">
      <c r="J62" s="139" t="s">
        <v>139</v>
      </c>
      <c r="K62" s="139"/>
      <c r="L62" s="139"/>
      <c r="M62" s="139"/>
      <c r="N62" s="139"/>
      <c r="O62" s="139"/>
      <c r="P62" s="139"/>
    </row>
    <row r="63" spans="1:16" x14ac:dyDescent="0.3">
      <c r="J63" s="140"/>
      <c r="K63" s="140"/>
      <c r="L63" s="140"/>
      <c r="M63" s="140"/>
      <c r="N63" s="140"/>
      <c r="O63" s="140"/>
      <c r="P63" s="140"/>
    </row>
    <row r="64" spans="1:16" x14ac:dyDescent="0.3">
      <c r="J64" s="140"/>
      <c r="K64" s="140"/>
      <c r="L64" s="140"/>
      <c r="M64" s="140"/>
      <c r="N64" s="140"/>
      <c r="O64" s="140"/>
      <c r="P64" s="140"/>
    </row>
    <row r="65" spans="10:16" x14ac:dyDescent="0.3">
      <c r="J65" s="140"/>
      <c r="K65" s="140"/>
      <c r="L65" s="140"/>
      <c r="M65" s="140"/>
      <c r="N65" s="140"/>
      <c r="O65" s="140"/>
      <c r="P65" s="140"/>
    </row>
  </sheetData>
  <sortState xmlns:xlrd2="http://schemas.microsoft.com/office/spreadsheetml/2017/richdata2" ref="A3:E59">
    <sortCondition ref="A3:A59"/>
  </sortState>
  <mergeCells count="5">
    <mergeCell ref="A1:E1"/>
    <mergeCell ref="G1:H1"/>
    <mergeCell ref="M2:P2"/>
    <mergeCell ref="J1:P1"/>
    <mergeCell ref="J62:P65"/>
  </mergeCells>
  <conditionalFormatting sqref="A52:A1048576 A1:A50">
    <cfRule type="duplicateValues" dxfId="4" priority="4"/>
  </conditionalFormatting>
  <conditionalFormatting sqref="G1">
    <cfRule type="duplicateValues" dxfId="3" priority="3"/>
  </conditionalFormatting>
  <conditionalFormatting sqref="A51">
    <cfRule type="duplicateValues" dxfId="2" priority="1"/>
  </conditionalFormatting>
  <conditionalFormatting sqref="A51">
    <cfRule type="duplicateValues" dxfId="1" priority="2"/>
  </conditionalFormatting>
  <conditionalFormatting sqref="A3:A49">
    <cfRule type="duplicateValues" dxfId="0" priority="13"/>
  </conditionalFormatting>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4F2B50-DB8C-4E5D-94D5-4A6B5C722A07}">
  <sheetPr>
    <tabColor rgb="FF92D050"/>
  </sheetPr>
  <dimension ref="A1:AF60"/>
  <sheetViews>
    <sheetView topLeftCell="A31" workbookViewId="0">
      <selection activeCell="E17" sqref="E17"/>
    </sheetView>
  </sheetViews>
  <sheetFormatPr defaultRowHeight="14.4" x14ac:dyDescent="0.3"/>
  <cols>
    <col min="1" max="1" width="21" customWidth="1"/>
    <col min="3" max="3" width="17.5546875" customWidth="1"/>
    <col min="4" max="4" width="16.44140625" customWidth="1"/>
    <col min="5" max="5" width="14.44140625" customWidth="1"/>
    <col min="6" max="6" width="11.88671875" customWidth="1"/>
  </cols>
  <sheetData>
    <row r="1" spans="1:32" x14ac:dyDescent="0.3">
      <c r="A1" s="2" t="s">
        <v>304</v>
      </c>
    </row>
    <row r="2" spans="1:32" s="2" customFormat="1" x14ac:dyDescent="0.3">
      <c r="A2" s="29" t="s">
        <v>140</v>
      </c>
      <c r="B2" s="30" t="s">
        <v>141</v>
      </c>
      <c r="C2" s="30" t="s">
        <v>141</v>
      </c>
      <c r="D2" s="30" t="s">
        <v>141</v>
      </c>
      <c r="E2" s="30" t="s">
        <v>141</v>
      </c>
      <c r="F2" s="30" t="s">
        <v>141</v>
      </c>
      <c r="G2" s="30" t="s">
        <v>141</v>
      </c>
      <c r="H2" s="30" t="s">
        <v>141</v>
      </c>
      <c r="I2" s="30" t="s">
        <v>141</v>
      </c>
      <c r="J2" s="30" t="s">
        <v>141</v>
      </c>
      <c r="K2" s="30" t="s">
        <v>141</v>
      </c>
      <c r="L2" s="30" t="s">
        <v>142</v>
      </c>
      <c r="M2" s="30" t="s">
        <v>143</v>
      </c>
      <c r="N2" s="30" t="s">
        <v>144</v>
      </c>
      <c r="O2" s="30" t="s">
        <v>143</v>
      </c>
      <c r="P2" s="30" t="s">
        <v>145</v>
      </c>
      <c r="Q2" s="30" t="s">
        <v>143</v>
      </c>
      <c r="R2" s="30" t="s">
        <v>146</v>
      </c>
      <c r="S2" s="30" t="s">
        <v>143</v>
      </c>
      <c r="T2" s="30" t="s">
        <v>147</v>
      </c>
      <c r="U2" s="30" t="s">
        <v>143</v>
      </c>
      <c r="V2" s="30" t="s">
        <v>148</v>
      </c>
      <c r="W2" s="30" t="s">
        <v>149</v>
      </c>
      <c r="X2" s="30" t="s">
        <v>150</v>
      </c>
      <c r="Y2" s="30" t="s">
        <v>148</v>
      </c>
      <c r="Z2" s="30" t="s">
        <v>151</v>
      </c>
      <c r="AA2" s="30" t="s">
        <v>152</v>
      </c>
      <c r="AB2" s="30" t="s">
        <v>153</v>
      </c>
      <c r="AC2" s="30" t="s">
        <v>154</v>
      </c>
      <c r="AD2" s="30" t="s">
        <v>154</v>
      </c>
      <c r="AE2" s="30" t="s">
        <v>154</v>
      </c>
      <c r="AF2" s="31" t="s">
        <v>303</v>
      </c>
    </row>
    <row r="3" spans="1:32" s="2" customFormat="1" x14ac:dyDescent="0.3">
      <c r="A3" s="32"/>
      <c r="B3" s="33">
        <v>1990</v>
      </c>
      <c r="C3" s="33">
        <v>1991</v>
      </c>
      <c r="D3" s="33">
        <v>1992</v>
      </c>
      <c r="E3" s="33">
        <v>1993</v>
      </c>
      <c r="F3" s="33">
        <v>1994</v>
      </c>
      <c r="G3" s="33">
        <v>1995</v>
      </c>
      <c r="H3" s="33">
        <v>1996</v>
      </c>
      <c r="I3" s="33">
        <v>1997</v>
      </c>
      <c r="J3" s="33">
        <v>1998</v>
      </c>
      <c r="K3" s="33">
        <v>1999</v>
      </c>
      <c r="L3" s="33">
        <v>2000</v>
      </c>
      <c r="M3" s="33">
        <v>2001</v>
      </c>
      <c r="N3" s="33">
        <v>2002</v>
      </c>
      <c r="O3" s="33">
        <v>2003</v>
      </c>
      <c r="P3" s="33">
        <v>2004</v>
      </c>
      <c r="Q3" s="33">
        <v>2005</v>
      </c>
      <c r="R3" s="33">
        <v>2006</v>
      </c>
      <c r="S3" s="33">
        <v>2007</v>
      </c>
      <c r="T3" s="33">
        <v>2008</v>
      </c>
      <c r="U3" s="33">
        <v>2009</v>
      </c>
      <c r="V3" s="33">
        <v>2010</v>
      </c>
      <c r="W3" s="33">
        <v>2011</v>
      </c>
      <c r="X3" s="33">
        <v>2012</v>
      </c>
      <c r="Y3" s="33">
        <v>2013</v>
      </c>
      <c r="Z3" s="33">
        <v>2014</v>
      </c>
      <c r="AA3" s="33">
        <v>2015</v>
      </c>
      <c r="AB3" s="33">
        <v>2016</v>
      </c>
      <c r="AC3" s="33">
        <v>2017</v>
      </c>
      <c r="AD3" s="33">
        <v>2018</v>
      </c>
      <c r="AE3" s="33">
        <v>2019</v>
      </c>
      <c r="AF3" s="34">
        <v>2020</v>
      </c>
    </row>
    <row r="4" spans="1:32" x14ac:dyDescent="0.3">
      <c r="A4" s="28" t="s">
        <v>1</v>
      </c>
      <c r="B4">
        <v>8.1077099743621581E-3</v>
      </c>
      <c r="C4">
        <v>8.1077099743621581E-3</v>
      </c>
      <c r="D4">
        <v>8.1077099743621581E-3</v>
      </c>
      <c r="E4">
        <v>8.1077099743621581E-3</v>
      </c>
      <c r="F4">
        <v>8.1077099743621581E-3</v>
      </c>
      <c r="G4">
        <v>8.1077099743621581E-3</v>
      </c>
      <c r="H4">
        <v>8.1077099743621581E-3</v>
      </c>
      <c r="I4">
        <v>8.1077099743621581E-3</v>
      </c>
      <c r="J4">
        <v>8.1077099743621581E-3</v>
      </c>
      <c r="K4">
        <v>8.1077099743621581E-3</v>
      </c>
      <c r="L4">
        <v>8.1077099743621581E-3</v>
      </c>
      <c r="M4">
        <v>6.960214821828568E-3</v>
      </c>
      <c r="N4">
        <v>5.8127196692949789E-3</v>
      </c>
      <c r="O4">
        <v>5.588483643217599E-3</v>
      </c>
      <c r="P4">
        <v>5.3642476171402182E-3</v>
      </c>
      <c r="Q4">
        <v>5.2638344964695619E-3</v>
      </c>
      <c r="R4">
        <v>5.1634213757989047E-3</v>
      </c>
      <c r="S4">
        <v>5.9886399653264685E-3</v>
      </c>
      <c r="T4">
        <v>6.8138585548540315E-3</v>
      </c>
      <c r="U4">
        <v>7.8513529194107184E-3</v>
      </c>
      <c r="V4">
        <v>8.8888472839674052E-3</v>
      </c>
      <c r="W4">
        <v>3.0944902320440425E-3</v>
      </c>
      <c r="X4">
        <v>2.3078948315878055E-2</v>
      </c>
      <c r="Y4">
        <v>9.7761734625720371E-3</v>
      </c>
      <c r="Z4">
        <v>6.8422922410134104E-3</v>
      </c>
      <c r="AA4">
        <v>3.9084110194547838E-3</v>
      </c>
      <c r="AB4">
        <v>9.7452979789615715E-4</v>
      </c>
      <c r="AC4">
        <v>9.5046674637064028E-4</v>
      </c>
      <c r="AD4">
        <v>9.2640369484512351E-4</v>
      </c>
      <c r="AE4">
        <v>9.0234064331960674E-4</v>
      </c>
      <c r="AF4" s="9">
        <v>8.7827759179408987E-4</v>
      </c>
    </row>
    <row r="5" spans="1:32" x14ac:dyDescent="0.3">
      <c r="A5" s="28" t="s">
        <v>3</v>
      </c>
      <c r="B5">
        <v>0</v>
      </c>
      <c r="C5">
        <v>0</v>
      </c>
      <c r="D5">
        <v>0</v>
      </c>
      <c r="E5">
        <v>0</v>
      </c>
      <c r="F5">
        <v>0</v>
      </c>
      <c r="G5">
        <v>0</v>
      </c>
      <c r="H5">
        <v>0</v>
      </c>
      <c r="I5">
        <v>0</v>
      </c>
      <c r="J5">
        <v>0</v>
      </c>
      <c r="K5">
        <v>0</v>
      </c>
      <c r="L5">
        <v>0</v>
      </c>
      <c r="M5">
        <v>0</v>
      </c>
      <c r="N5">
        <v>0</v>
      </c>
      <c r="O5">
        <v>0</v>
      </c>
      <c r="P5">
        <v>0</v>
      </c>
      <c r="Q5">
        <v>0</v>
      </c>
      <c r="R5">
        <v>0</v>
      </c>
      <c r="S5">
        <v>0</v>
      </c>
      <c r="T5">
        <v>0</v>
      </c>
      <c r="U5">
        <v>0</v>
      </c>
      <c r="V5">
        <v>0</v>
      </c>
      <c r="W5">
        <v>0</v>
      </c>
      <c r="X5">
        <v>0</v>
      </c>
      <c r="Y5">
        <v>0</v>
      </c>
      <c r="Z5">
        <v>0</v>
      </c>
      <c r="AA5">
        <v>0</v>
      </c>
      <c r="AB5">
        <v>0</v>
      </c>
      <c r="AC5">
        <v>0</v>
      </c>
      <c r="AD5">
        <v>0</v>
      </c>
      <c r="AE5">
        <v>0</v>
      </c>
      <c r="AF5" s="9">
        <v>0</v>
      </c>
    </row>
    <row r="6" spans="1:32" x14ac:dyDescent="0.3">
      <c r="A6" s="28" t="s">
        <v>9</v>
      </c>
      <c r="B6">
        <v>7.6572816424531507E-3</v>
      </c>
      <c r="C6">
        <v>7.6572816424531507E-3</v>
      </c>
      <c r="D6">
        <v>7.6572816424531507E-3</v>
      </c>
      <c r="E6">
        <v>7.6572816424531507E-3</v>
      </c>
      <c r="F6">
        <v>7.6572816424531507E-3</v>
      </c>
      <c r="G6">
        <v>7.6572816424531507E-3</v>
      </c>
      <c r="H6">
        <v>7.6572816424531507E-3</v>
      </c>
      <c r="I6">
        <v>7.6572816424531507E-3</v>
      </c>
      <c r="J6">
        <v>7.6572816424531507E-3</v>
      </c>
      <c r="K6">
        <v>7.6572816424531507E-3</v>
      </c>
      <c r="L6">
        <v>7.6572816424531507E-3</v>
      </c>
      <c r="M6">
        <v>9.1079859305142931E-3</v>
      </c>
      <c r="N6">
        <v>1.0558690218575435E-2</v>
      </c>
      <c r="O6">
        <v>9.9289814207561677E-3</v>
      </c>
      <c r="P6">
        <v>9.2992726229369008E-3</v>
      </c>
      <c r="Q6">
        <v>9.1251999382508595E-3</v>
      </c>
      <c r="R6">
        <v>8.9511272535648181E-3</v>
      </c>
      <c r="S6">
        <v>1.1097226618352439E-2</v>
      </c>
      <c r="T6">
        <v>1.3243325983140059E-2</v>
      </c>
      <c r="U6">
        <v>1.1581604683034985E-2</v>
      </c>
      <c r="V6">
        <v>9.9198833829299109E-3</v>
      </c>
      <c r="W6">
        <v>1.7679376624730838E-3</v>
      </c>
      <c r="X6">
        <v>1.6754700053101743E-2</v>
      </c>
      <c r="Y6">
        <v>6.7011534481340633E-3</v>
      </c>
      <c r="Z6">
        <v>4.5453980159210683E-3</v>
      </c>
      <c r="AA6">
        <v>2.3896425837080732E-3</v>
      </c>
      <c r="AB6">
        <v>2.3388715149507772E-4</v>
      </c>
      <c r="AC6">
        <v>2.2811201912895367E-4</v>
      </c>
      <c r="AD6">
        <v>2.2233688676282962E-4</v>
      </c>
      <c r="AE6">
        <v>2.165617543967056E-4</v>
      </c>
      <c r="AF6" s="9">
        <v>2.1078662203058155E-4</v>
      </c>
    </row>
    <row r="7" spans="1:32" x14ac:dyDescent="0.3">
      <c r="A7" s="28" t="s">
        <v>7</v>
      </c>
      <c r="B7">
        <v>7.2475876988211301E-3</v>
      </c>
      <c r="C7">
        <v>7.2475876988211301E-3</v>
      </c>
      <c r="D7">
        <v>7.2475876988211301E-3</v>
      </c>
      <c r="E7">
        <v>7.2475876988211301E-3</v>
      </c>
      <c r="F7">
        <v>7.2475876988211301E-3</v>
      </c>
      <c r="G7">
        <v>7.2475876988211301E-3</v>
      </c>
      <c r="H7">
        <v>7.2475876988211301E-3</v>
      </c>
      <c r="I7">
        <v>7.2475876988211301E-3</v>
      </c>
      <c r="J7">
        <v>7.2475876988211301E-3</v>
      </c>
      <c r="K7">
        <v>7.2475876988211301E-3</v>
      </c>
      <c r="L7">
        <v>7.2475876988211301E-3</v>
      </c>
      <c r="M7">
        <v>1.062019436250761E-2</v>
      </c>
      <c r="N7">
        <v>1.3992801026194089E-2</v>
      </c>
      <c r="O7">
        <v>9.5271377984697449E-3</v>
      </c>
      <c r="P7">
        <v>5.0614745707453996E-3</v>
      </c>
      <c r="Q7">
        <v>4.8553320924518322E-3</v>
      </c>
      <c r="R7">
        <v>4.6491896141582648E-3</v>
      </c>
      <c r="S7">
        <v>5.8173902512101139E-3</v>
      </c>
      <c r="T7">
        <v>6.985590888261963E-3</v>
      </c>
      <c r="U7">
        <v>6.6590832720342039E-3</v>
      </c>
      <c r="V7">
        <v>6.3325756558064439E-3</v>
      </c>
      <c r="W7">
        <v>2.4080238273401916E-3</v>
      </c>
      <c r="X7">
        <v>7.9497338351545311E-3</v>
      </c>
      <c r="Y7">
        <v>5.2371497191803073E-3</v>
      </c>
      <c r="Z7">
        <v>4.2681117388257113E-3</v>
      </c>
      <c r="AA7">
        <v>3.2990737584711145E-3</v>
      </c>
      <c r="AB7">
        <v>2.3300357781165185E-3</v>
      </c>
      <c r="AC7">
        <v>2.6690224388792234E-3</v>
      </c>
      <c r="AD7">
        <v>3.0080090996419282E-3</v>
      </c>
      <c r="AE7">
        <v>3.3469957604046331E-3</v>
      </c>
      <c r="AF7" s="9">
        <v>3.685982421167338E-3</v>
      </c>
    </row>
    <row r="8" spans="1:32" x14ac:dyDescent="0.3">
      <c r="A8" s="28" t="s">
        <v>11</v>
      </c>
      <c r="B8">
        <v>0.21747463218187657</v>
      </c>
      <c r="C8">
        <v>0.21747463218187657</v>
      </c>
      <c r="D8">
        <v>0.21747463218187657</v>
      </c>
      <c r="E8">
        <v>0.21747463218187657</v>
      </c>
      <c r="F8">
        <v>0.21747463218187657</v>
      </c>
      <c r="G8">
        <v>0.21747463218187657</v>
      </c>
      <c r="H8">
        <v>0.21747463218187657</v>
      </c>
      <c r="I8">
        <v>0.21747463218187657</v>
      </c>
      <c r="J8">
        <v>0.21747463218187657</v>
      </c>
      <c r="K8">
        <v>0.21747463218187657</v>
      </c>
      <c r="L8">
        <v>0.21747463218187657</v>
      </c>
      <c r="M8">
        <v>0.21882269846504501</v>
      </c>
      <c r="N8">
        <v>0.22017076474821345</v>
      </c>
      <c r="O8">
        <v>0.2087651043814456</v>
      </c>
      <c r="P8">
        <v>0.19735944401467775</v>
      </c>
      <c r="Q8">
        <v>0.18337841225737012</v>
      </c>
      <c r="R8">
        <v>0.16939738050006245</v>
      </c>
      <c r="S8">
        <v>0.26316350568596547</v>
      </c>
      <c r="T8">
        <v>0.35692963087186846</v>
      </c>
      <c r="U8">
        <v>0.28248147735381635</v>
      </c>
      <c r="V8">
        <v>0.20803332383576428</v>
      </c>
      <c r="W8">
        <v>0.20559979395158856</v>
      </c>
      <c r="X8">
        <v>0.20658299548727005</v>
      </c>
      <c r="Y8">
        <v>0.27134552027152131</v>
      </c>
      <c r="Z8">
        <v>0.26883599372554645</v>
      </c>
      <c r="AA8">
        <v>0.26632646717957159</v>
      </c>
      <c r="AB8">
        <v>0.26381694063359673</v>
      </c>
      <c r="AC8">
        <v>0.28182523028094164</v>
      </c>
      <c r="AD8">
        <v>0.29983351992828661</v>
      </c>
      <c r="AE8">
        <v>0.31784180957563157</v>
      </c>
      <c r="AF8" s="9">
        <v>0.33585009922297648</v>
      </c>
    </row>
    <row r="9" spans="1:32" x14ac:dyDescent="0.3">
      <c r="A9" s="28" t="s">
        <v>13</v>
      </c>
      <c r="B9">
        <v>5.119215911348474E-3</v>
      </c>
      <c r="C9">
        <v>5.119215911348474E-3</v>
      </c>
      <c r="D9">
        <v>5.119215911348474E-3</v>
      </c>
      <c r="E9">
        <v>5.119215911348474E-3</v>
      </c>
      <c r="F9">
        <v>5.119215911348474E-3</v>
      </c>
      <c r="G9">
        <v>5.119215911348474E-3</v>
      </c>
      <c r="H9">
        <v>5.119215911348474E-3</v>
      </c>
      <c r="I9">
        <v>5.119215911348474E-3</v>
      </c>
      <c r="J9">
        <v>5.119215911348474E-3</v>
      </c>
      <c r="K9">
        <v>5.119215911348474E-3</v>
      </c>
      <c r="L9">
        <v>5.119215911348474E-3</v>
      </c>
      <c r="M9">
        <v>3.2751017392256944E-3</v>
      </c>
      <c r="N9">
        <v>1.4309875671029146E-3</v>
      </c>
      <c r="O9">
        <v>5.2271494759041567E-3</v>
      </c>
      <c r="P9">
        <v>9.0233113847053986E-3</v>
      </c>
      <c r="Q9">
        <v>6.6132951290591001E-3</v>
      </c>
      <c r="R9">
        <v>4.2032788734128017E-3</v>
      </c>
      <c r="S9">
        <v>6.0004152562799298E-3</v>
      </c>
      <c r="T9">
        <v>7.7975516391470589E-3</v>
      </c>
      <c r="U9">
        <v>2.1089311685342442E-2</v>
      </c>
      <c r="V9">
        <v>3.4381071731537823E-2</v>
      </c>
      <c r="W9">
        <v>4.7811592763316174E-3</v>
      </c>
      <c r="X9">
        <v>9.227922352148225E-3</v>
      </c>
      <c r="Y9">
        <v>5.9935726923839978E-2</v>
      </c>
      <c r="Z9">
        <v>3.9957151282559986E-2</v>
      </c>
      <c r="AA9">
        <v>1.9978575641279993E-2</v>
      </c>
      <c r="AB9">
        <v>0</v>
      </c>
      <c r="AC9">
        <v>5.9547220723639291E-3</v>
      </c>
      <c r="AD9">
        <v>1.1909444144727858E-2</v>
      </c>
      <c r="AE9">
        <v>1.7864166217091786E-2</v>
      </c>
      <c r="AF9" s="9">
        <v>2.3818888289455716E-2</v>
      </c>
    </row>
    <row r="10" spans="1:32" x14ac:dyDescent="0.3">
      <c r="A10" s="28" t="s">
        <v>15</v>
      </c>
      <c r="B10">
        <v>5.8267409015749384E-3</v>
      </c>
      <c r="C10">
        <v>5.8267409015749384E-3</v>
      </c>
      <c r="D10">
        <v>5.8267409015749384E-3</v>
      </c>
      <c r="E10">
        <v>5.8267409015749384E-3</v>
      </c>
      <c r="F10">
        <v>5.8267409015749384E-3</v>
      </c>
      <c r="G10">
        <v>5.8267409015749384E-3</v>
      </c>
      <c r="H10">
        <v>5.8267409015749384E-3</v>
      </c>
      <c r="I10">
        <v>5.8267409015749384E-3</v>
      </c>
      <c r="J10">
        <v>5.8267409015749384E-3</v>
      </c>
      <c r="K10">
        <v>5.8267409015749384E-3</v>
      </c>
      <c r="L10">
        <v>5.8267409015749384E-3</v>
      </c>
      <c r="M10">
        <v>7.3777024377415634E-3</v>
      </c>
      <c r="N10">
        <v>8.9286639739081883E-3</v>
      </c>
      <c r="O10">
        <v>8.2284260486889665E-3</v>
      </c>
      <c r="P10">
        <v>7.5281881234697456E-3</v>
      </c>
      <c r="Q10">
        <v>7.3872726573220703E-3</v>
      </c>
      <c r="R10">
        <v>7.2463571911743959E-3</v>
      </c>
      <c r="S10">
        <v>8.0095350776399534E-3</v>
      </c>
      <c r="T10">
        <v>8.7727129641055109E-3</v>
      </c>
      <c r="U10">
        <v>1.6574579339508913E-2</v>
      </c>
      <c r="V10">
        <v>2.4376445714912317E-2</v>
      </c>
      <c r="W10">
        <v>7.3604533246566586E-3</v>
      </c>
      <c r="X10">
        <v>9.4595053914961584E-3</v>
      </c>
      <c r="Y10">
        <v>2.2728281297314759E-2</v>
      </c>
      <c r="Z10">
        <v>1.6755830454525628E-2</v>
      </c>
      <c r="AA10">
        <v>1.0783379611736496E-2</v>
      </c>
      <c r="AB10">
        <v>4.8109287689473614E-3</v>
      </c>
      <c r="AC10">
        <v>4.6921375045830601E-3</v>
      </c>
      <c r="AD10">
        <v>4.5733462402187588E-3</v>
      </c>
      <c r="AE10">
        <v>4.4545549758544575E-3</v>
      </c>
      <c r="AF10" s="9">
        <v>4.3357637114901561E-3</v>
      </c>
    </row>
    <row r="11" spans="1:32" x14ac:dyDescent="0.3">
      <c r="A11" s="28" t="s">
        <v>17</v>
      </c>
      <c r="B11">
        <v>9.5439888379363642E-3</v>
      </c>
      <c r="C11">
        <v>9.5439888379363642E-3</v>
      </c>
      <c r="D11">
        <v>9.5439888379363642E-3</v>
      </c>
      <c r="E11">
        <v>9.5439888379363642E-3</v>
      </c>
      <c r="F11">
        <v>9.5439888379363642E-3</v>
      </c>
      <c r="G11">
        <v>9.5439888379363642E-3</v>
      </c>
      <c r="H11">
        <v>9.5439888379363642E-3</v>
      </c>
      <c r="I11">
        <v>9.5439888379363642E-3</v>
      </c>
      <c r="J11">
        <v>9.5439888379363642E-3</v>
      </c>
      <c r="K11">
        <v>9.5439888379363642E-3</v>
      </c>
      <c r="L11">
        <v>9.5439888379363642E-3</v>
      </c>
      <c r="M11">
        <v>5.8669182471997247E-3</v>
      </c>
      <c r="N11">
        <v>2.1898476564630853E-3</v>
      </c>
      <c r="O11">
        <v>1.562566373386454E-3</v>
      </c>
      <c r="P11">
        <v>9.3528509030982266E-4</v>
      </c>
      <c r="Q11">
        <v>9.1777752888878329E-4</v>
      </c>
      <c r="R11">
        <v>9.0026996746774392E-4</v>
      </c>
      <c r="S11">
        <v>1.6678306956644123E-3</v>
      </c>
      <c r="T11">
        <v>2.4353914238610806E-3</v>
      </c>
      <c r="U11">
        <v>2.192531794691479E-3</v>
      </c>
      <c r="V11">
        <v>1.9496721655218772E-3</v>
      </c>
      <c r="W11">
        <v>5.2856161984037552E-3</v>
      </c>
      <c r="X11">
        <v>2.3148149855354082E-3</v>
      </c>
      <c r="Y11">
        <v>1.6382815263170439E-3</v>
      </c>
      <c r="Z11">
        <v>8.0828147677864635E-3</v>
      </c>
      <c r="AA11">
        <v>1.4527348009255883E-2</v>
      </c>
      <c r="AB11">
        <v>2.0971881250725303E-2</v>
      </c>
      <c r="AC11">
        <v>1.5948480335992499E-2</v>
      </c>
      <c r="AD11">
        <v>1.0925079421259696E-2</v>
      </c>
      <c r="AE11">
        <v>5.9016785065268938E-3</v>
      </c>
      <c r="AF11" s="9">
        <v>8.7827759179408976E-4</v>
      </c>
    </row>
    <row r="12" spans="1:32" x14ac:dyDescent="0.3">
      <c r="A12" s="28" t="s">
        <v>19</v>
      </c>
      <c r="B12">
        <v>6.2668289656905569E-4</v>
      </c>
      <c r="C12">
        <v>6.2668289656905569E-4</v>
      </c>
      <c r="D12">
        <v>6.2668289656905569E-4</v>
      </c>
      <c r="E12">
        <v>6.2668289656905569E-4</v>
      </c>
      <c r="F12">
        <v>6.2668289656905569E-4</v>
      </c>
      <c r="G12">
        <v>6.2668289656905569E-4</v>
      </c>
      <c r="H12">
        <v>6.2668289656905569E-4</v>
      </c>
      <c r="I12">
        <v>6.2668289656905569E-4</v>
      </c>
      <c r="J12">
        <v>6.2668289656905569E-4</v>
      </c>
      <c r="K12">
        <v>6.2668289656905569E-4</v>
      </c>
      <c r="L12">
        <v>6.2668289656905569E-4</v>
      </c>
      <c r="M12">
        <v>3.1334144828452785E-4</v>
      </c>
      <c r="N12">
        <v>0</v>
      </c>
      <c r="O12">
        <v>0</v>
      </c>
      <c r="P12">
        <v>0</v>
      </c>
      <c r="Q12">
        <v>9.2261307087751051E-5</v>
      </c>
      <c r="R12">
        <v>1.845226141755021E-4</v>
      </c>
      <c r="S12">
        <v>2.448657536626705E-4</v>
      </c>
      <c r="T12">
        <v>3.0520889314983887E-4</v>
      </c>
      <c r="U12">
        <v>1.5260444657491944E-4</v>
      </c>
      <c r="V12">
        <v>0</v>
      </c>
      <c r="W12">
        <v>1.5807284519960785E-4</v>
      </c>
      <c r="X12">
        <v>5.6800898672435653E-3</v>
      </c>
      <c r="Y12">
        <v>0</v>
      </c>
      <c r="Z12">
        <v>0</v>
      </c>
      <c r="AA12">
        <v>0</v>
      </c>
      <c r="AB12">
        <v>0</v>
      </c>
      <c r="AC12">
        <v>0</v>
      </c>
      <c r="AD12">
        <v>0</v>
      </c>
      <c r="AE12">
        <v>0</v>
      </c>
      <c r="AF12" s="9">
        <v>0</v>
      </c>
    </row>
    <row r="13" spans="1:32" x14ac:dyDescent="0.3">
      <c r="A13" s="28" t="s">
        <v>21</v>
      </c>
      <c r="B13">
        <v>5.4396075422194046E-2</v>
      </c>
      <c r="C13">
        <v>5.4396075422194046E-2</v>
      </c>
      <c r="D13">
        <v>5.4396075422194046E-2</v>
      </c>
      <c r="E13">
        <v>5.4396075422194046E-2</v>
      </c>
      <c r="F13">
        <v>5.4396075422194046E-2</v>
      </c>
      <c r="G13">
        <v>5.4396075422194046E-2</v>
      </c>
      <c r="H13">
        <v>5.4396075422194046E-2</v>
      </c>
      <c r="I13">
        <v>5.4396075422194046E-2</v>
      </c>
      <c r="J13">
        <v>5.4396075422194046E-2</v>
      </c>
      <c r="K13">
        <v>5.4396075422194046E-2</v>
      </c>
      <c r="L13">
        <v>5.4396075422194046E-2</v>
      </c>
      <c r="M13">
        <v>5.0931751407455643E-2</v>
      </c>
      <c r="N13">
        <v>4.746742739271724E-2</v>
      </c>
      <c r="O13">
        <v>4.8516728462130052E-2</v>
      </c>
      <c r="P13">
        <v>4.9566029531542856E-2</v>
      </c>
      <c r="Q13">
        <v>5.4349787516199261E-2</v>
      </c>
      <c r="R13">
        <v>5.9133545500855665E-2</v>
      </c>
      <c r="S13">
        <v>4.6913824447004267E-2</v>
      </c>
      <c r="T13">
        <v>3.4694103393152868E-2</v>
      </c>
      <c r="U13">
        <v>5.818641779716012E-2</v>
      </c>
      <c r="V13">
        <v>8.1678732201167364E-2</v>
      </c>
      <c r="W13">
        <v>0.13087716561609194</v>
      </c>
      <c r="X13">
        <v>5.0796902844767018E-2</v>
      </c>
      <c r="Y13">
        <v>5.9227299122345811E-2</v>
      </c>
      <c r="Z13">
        <v>5.1741547340058675E-2</v>
      </c>
      <c r="AA13">
        <v>4.4255795557771538E-2</v>
      </c>
      <c r="AB13">
        <v>3.6770043775484401E-2</v>
      </c>
      <c r="AC13">
        <v>4.1154473686124508E-2</v>
      </c>
      <c r="AD13">
        <v>4.5538903596764616E-2</v>
      </c>
      <c r="AE13">
        <v>4.9923333507404716E-2</v>
      </c>
      <c r="AF13" s="9">
        <v>5.4307763418044823E-2</v>
      </c>
    </row>
    <row r="14" spans="1:32" x14ac:dyDescent="0.3">
      <c r="A14" s="28" t="s">
        <v>23</v>
      </c>
      <c r="B14">
        <v>6.9918324462296833E-3</v>
      </c>
      <c r="C14">
        <v>6.9918324462296833E-3</v>
      </c>
      <c r="D14">
        <v>6.9918324462296833E-3</v>
      </c>
      <c r="E14">
        <v>6.9918324462296833E-3</v>
      </c>
      <c r="F14">
        <v>6.9918324462296833E-3</v>
      </c>
      <c r="G14">
        <v>6.9918324462296833E-3</v>
      </c>
      <c r="H14">
        <v>6.9918324462296833E-3</v>
      </c>
      <c r="I14">
        <v>6.9918324462296833E-3</v>
      </c>
      <c r="J14">
        <v>6.9918324462296833E-3</v>
      </c>
      <c r="K14">
        <v>6.9918324462296833E-3</v>
      </c>
      <c r="L14">
        <v>6.9918324462296833E-3</v>
      </c>
      <c r="M14">
        <v>8.1636647332938364E-3</v>
      </c>
      <c r="N14">
        <v>9.3354970203579895E-3</v>
      </c>
      <c r="O14">
        <v>7.7316436331936016E-3</v>
      </c>
      <c r="P14">
        <v>6.1277902460292136E-3</v>
      </c>
      <c r="Q14">
        <v>5.9355871315061228E-3</v>
      </c>
      <c r="R14">
        <v>5.7433840169830329E-3</v>
      </c>
      <c r="S14">
        <v>7.7963360983072383E-3</v>
      </c>
      <c r="T14">
        <v>9.8492881796314428E-3</v>
      </c>
      <c r="U14">
        <v>1.2441998179236437E-2</v>
      </c>
      <c r="V14">
        <v>1.5034708178841432E-2</v>
      </c>
      <c r="W14">
        <v>1.0895226628406911E-3</v>
      </c>
      <c r="X14">
        <v>9.5365713530330201E-3</v>
      </c>
      <c r="Y14">
        <v>1.2630685765931E-2</v>
      </c>
      <c r="Z14">
        <v>9.242527202357069E-3</v>
      </c>
      <c r="AA14">
        <v>5.8543686387831388E-3</v>
      </c>
      <c r="AB14">
        <v>2.4662100752092081E-3</v>
      </c>
      <c r="AC14">
        <v>4.6010084923005252E-3</v>
      </c>
      <c r="AD14">
        <v>6.7358069093918418E-3</v>
      </c>
      <c r="AE14">
        <v>8.8706053264831601E-3</v>
      </c>
      <c r="AF14" s="9">
        <v>1.1005403743574477E-2</v>
      </c>
    </row>
    <row r="15" spans="1:32" x14ac:dyDescent="0.3">
      <c r="A15" s="28" t="s">
        <v>27</v>
      </c>
      <c r="B15">
        <v>3.5420117314083031E-3</v>
      </c>
      <c r="C15">
        <v>3.5420117314083031E-3</v>
      </c>
      <c r="D15">
        <v>3.5420117314083031E-3</v>
      </c>
      <c r="E15">
        <v>3.5420117314083031E-3</v>
      </c>
      <c r="F15">
        <v>3.5420117314083031E-3</v>
      </c>
      <c r="G15">
        <v>3.5420117314083031E-3</v>
      </c>
      <c r="H15">
        <v>3.5420117314083031E-3</v>
      </c>
      <c r="I15">
        <v>3.5420117314083031E-3</v>
      </c>
      <c r="J15">
        <v>3.5420117314083031E-3</v>
      </c>
      <c r="K15">
        <v>3.5420117314083031E-3</v>
      </c>
      <c r="L15">
        <v>3.5420117314083031E-3</v>
      </c>
      <c r="M15">
        <v>3.9328172155143623E-3</v>
      </c>
      <c r="N15">
        <v>4.3236226996204215E-3</v>
      </c>
      <c r="O15">
        <v>3.8919527583874576E-3</v>
      </c>
      <c r="P15">
        <v>3.4602828171544941E-3</v>
      </c>
      <c r="Q15">
        <v>3.5193352363124628E-3</v>
      </c>
      <c r="R15">
        <v>3.5783876554704316E-3</v>
      </c>
      <c r="S15">
        <v>5.9344884091985014E-3</v>
      </c>
      <c r="T15">
        <v>8.2905891629265708E-3</v>
      </c>
      <c r="U15">
        <v>5.2007241154070089E-3</v>
      </c>
      <c r="V15">
        <v>2.1108590678874466E-3</v>
      </c>
      <c r="W15">
        <v>7.3448637565193056E-3</v>
      </c>
      <c r="X15">
        <v>4.4564456686327775E-3</v>
      </c>
      <c r="Y15">
        <v>1.7748066933227281E-3</v>
      </c>
      <c r="Z15">
        <v>1.1832044622151522E-3</v>
      </c>
      <c r="AA15">
        <v>5.916022311075761E-4</v>
      </c>
      <c r="AB15">
        <v>0</v>
      </c>
      <c r="AC15">
        <v>0</v>
      </c>
      <c r="AD15">
        <v>0</v>
      </c>
      <c r="AE15">
        <v>0</v>
      </c>
      <c r="AF15" s="9">
        <v>0</v>
      </c>
    </row>
    <row r="16" spans="1:32" x14ac:dyDescent="0.3">
      <c r="A16" s="28" t="s">
        <v>29</v>
      </c>
      <c r="B16">
        <v>6.9827640978549997E-4</v>
      </c>
      <c r="C16">
        <v>6.9827640978549997E-4</v>
      </c>
      <c r="D16">
        <v>6.9827640978549997E-4</v>
      </c>
      <c r="E16">
        <v>6.9827640978549997E-4</v>
      </c>
      <c r="F16">
        <v>6.9827640978549997E-4</v>
      </c>
      <c r="G16">
        <v>6.9827640978549997E-4</v>
      </c>
      <c r="H16">
        <v>6.9827640978549997E-4</v>
      </c>
      <c r="I16">
        <v>6.9827640978549997E-4</v>
      </c>
      <c r="J16">
        <v>6.9827640978549997E-4</v>
      </c>
      <c r="K16">
        <v>6.9827640978549997E-4</v>
      </c>
      <c r="L16">
        <v>6.9827640978549997E-4</v>
      </c>
      <c r="M16">
        <v>8.1155129418362102E-4</v>
      </c>
      <c r="N16">
        <v>9.2482617858174207E-4</v>
      </c>
      <c r="O16">
        <v>9.1391595959603453E-4</v>
      </c>
      <c r="P16">
        <v>9.030057406103271E-4</v>
      </c>
      <c r="Q16">
        <v>8.8610241494943218E-4</v>
      </c>
      <c r="R16">
        <v>8.6919908928853725E-4</v>
      </c>
      <c r="S16">
        <v>1.5185516282242896E-3</v>
      </c>
      <c r="T16">
        <v>2.1679041671600419E-3</v>
      </c>
      <c r="U16">
        <v>1.5702011067956017E-3</v>
      </c>
      <c r="V16">
        <v>9.7249804643116124E-4</v>
      </c>
      <c r="W16">
        <v>1.5549775092718189E-3</v>
      </c>
      <c r="X16">
        <v>2.0388455237770804E-3</v>
      </c>
      <c r="Y16">
        <v>8.1513382344169938E-4</v>
      </c>
      <c r="Z16">
        <v>5.2807201776230075E-3</v>
      </c>
      <c r="AA16">
        <v>9.7463065318043156E-3</v>
      </c>
      <c r="AB16">
        <v>1.4211892885985624E-2</v>
      </c>
      <c r="AC16">
        <v>1.3860973384571837E-2</v>
      </c>
      <c r="AD16">
        <v>1.3510053883158049E-2</v>
      </c>
      <c r="AE16">
        <v>1.3159134381744262E-2</v>
      </c>
      <c r="AF16" s="9">
        <v>1.2808214880330475E-2</v>
      </c>
    </row>
    <row r="17" spans="1:32" x14ac:dyDescent="0.3">
      <c r="A17" s="28" t="s">
        <v>31</v>
      </c>
      <c r="B17">
        <v>3.312457786395058E-2</v>
      </c>
      <c r="C17">
        <v>3.312457786395058E-2</v>
      </c>
      <c r="D17">
        <v>3.312457786395058E-2</v>
      </c>
      <c r="E17">
        <v>3.312457786395058E-2</v>
      </c>
      <c r="F17">
        <v>3.312457786395058E-2</v>
      </c>
      <c r="G17">
        <v>3.312457786395058E-2</v>
      </c>
      <c r="H17">
        <v>3.312457786395058E-2</v>
      </c>
      <c r="I17">
        <v>3.312457786395058E-2</v>
      </c>
      <c r="J17">
        <v>3.312457786395058E-2</v>
      </c>
      <c r="K17">
        <v>3.312457786395058E-2</v>
      </c>
      <c r="L17">
        <v>3.312457786395058E-2</v>
      </c>
      <c r="M17">
        <v>4.265539504923134E-2</v>
      </c>
      <c r="N17">
        <v>5.2186212234512093E-2</v>
      </c>
      <c r="O17">
        <v>6.7034265686521849E-2</v>
      </c>
      <c r="P17">
        <v>8.1882319138531612E-2</v>
      </c>
      <c r="Q17">
        <v>8.3590277574287386E-2</v>
      </c>
      <c r="R17">
        <v>8.5298236010043146E-2</v>
      </c>
      <c r="S17">
        <v>4.9891657767050158E-2</v>
      </c>
      <c r="T17">
        <v>1.4485079524057176E-2</v>
      </c>
      <c r="U17">
        <v>2.5129137601113564E-2</v>
      </c>
      <c r="V17">
        <v>3.5773195678169958E-2</v>
      </c>
      <c r="W17">
        <v>1.3336472363019115E-2</v>
      </c>
      <c r="X17">
        <v>7.4088094530208704E-2</v>
      </c>
      <c r="Y17">
        <v>2.9310794997996208E-2</v>
      </c>
      <c r="Z17">
        <v>3.911999307897799E-2</v>
      </c>
      <c r="AA17">
        <v>4.8929191159959778E-2</v>
      </c>
      <c r="AB17">
        <v>5.873838924094156E-2</v>
      </c>
      <c r="AC17">
        <v>5.6349320148805233E-2</v>
      </c>
      <c r="AD17">
        <v>5.3960251056668906E-2</v>
      </c>
      <c r="AE17">
        <v>5.1571181964532573E-2</v>
      </c>
      <c r="AF17" s="9">
        <v>4.9182112872396246E-2</v>
      </c>
    </row>
    <row r="18" spans="1:32" x14ac:dyDescent="0.3">
      <c r="A18" s="28" t="s">
        <v>33</v>
      </c>
      <c r="B18">
        <v>3.720812195335662E-2</v>
      </c>
      <c r="C18">
        <v>3.720812195335662E-2</v>
      </c>
      <c r="D18">
        <v>3.720812195335662E-2</v>
      </c>
      <c r="E18">
        <v>3.720812195335662E-2</v>
      </c>
      <c r="F18">
        <v>3.720812195335662E-2</v>
      </c>
      <c r="G18">
        <v>3.720812195335662E-2</v>
      </c>
      <c r="H18">
        <v>3.720812195335662E-2</v>
      </c>
      <c r="I18">
        <v>3.720812195335662E-2</v>
      </c>
      <c r="J18">
        <v>3.720812195335662E-2</v>
      </c>
      <c r="K18">
        <v>3.720812195335662E-2</v>
      </c>
      <c r="L18">
        <v>3.720812195335662E-2</v>
      </c>
      <c r="M18">
        <v>3.5390822203118621E-2</v>
      </c>
      <c r="N18">
        <v>3.3573522452880616E-2</v>
      </c>
      <c r="O18">
        <v>3.7328831610147842E-2</v>
      </c>
      <c r="P18">
        <v>4.108414076741506E-2</v>
      </c>
      <c r="Q18">
        <v>4.0315088501567564E-2</v>
      </c>
      <c r="R18">
        <v>3.9546036235720075E-2</v>
      </c>
      <c r="S18">
        <v>2.3238962339719772E-2</v>
      </c>
      <c r="T18">
        <v>6.9318884437194698E-3</v>
      </c>
      <c r="U18">
        <v>1.9538793158222878E-2</v>
      </c>
      <c r="V18">
        <v>3.2145697872726288E-2</v>
      </c>
      <c r="W18">
        <v>9.7962427104207918E-3</v>
      </c>
      <c r="X18">
        <v>9.5365713530330201E-3</v>
      </c>
      <c r="Y18">
        <v>3.6546426094279764E-2</v>
      </c>
      <c r="Z18">
        <v>3.3226494790356394E-2</v>
      </c>
      <c r="AA18">
        <v>2.9906563486433026E-2</v>
      </c>
      <c r="AB18">
        <v>2.6586632182509656E-2</v>
      </c>
      <c r="AC18">
        <v>2.6058326080578884E-2</v>
      </c>
      <c r="AD18">
        <v>2.5530019978648115E-2</v>
      </c>
      <c r="AE18">
        <v>2.5001713876717346E-2</v>
      </c>
      <c r="AF18" s="9">
        <v>2.4473407774786574E-2</v>
      </c>
    </row>
    <row r="19" spans="1:32" x14ac:dyDescent="0.3">
      <c r="A19" s="28" t="s">
        <v>35</v>
      </c>
      <c r="B19">
        <v>7.8578201693552466E-3</v>
      </c>
      <c r="C19">
        <v>7.8578201693552466E-3</v>
      </c>
      <c r="D19">
        <v>7.8578201693552466E-3</v>
      </c>
      <c r="E19">
        <v>7.8578201693552466E-3</v>
      </c>
      <c r="F19">
        <v>7.8578201693552466E-3</v>
      </c>
      <c r="G19">
        <v>7.8578201693552466E-3</v>
      </c>
      <c r="H19">
        <v>7.8578201693552466E-3</v>
      </c>
      <c r="I19">
        <v>7.8578201693552466E-3</v>
      </c>
      <c r="J19">
        <v>7.8578201693552466E-3</v>
      </c>
      <c r="K19">
        <v>7.8578201693552466E-3</v>
      </c>
      <c r="L19">
        <v>7.8578201693552466E-3</v>
      </c>
      <c r="M19">
        <v>1.109442310649511E-2</v>
      </c>
      <c r="N19">
        <v>1.4331026043634973E-2</v>
      </c>
      <c r="O19">
        <v>1.38045184014794E-2</v>
      </c>
      <c r="P19">
        <v>1.3278010759323826E-2</v>
      </c>
      <c r="Q19">
        <v>1.3029460246409014E-2</v>
      </c>
      <c r="R19">
        <v>1.2780909733494201E-2</v>
      </c>
      <c r="S19">
        <v>1.3062579389203766E-2</v>
      </c>
      <c r="T19">
        <v>1.3344249044913331E-2</v>
      </c>
      <c r="U19">
        <v>1.2810004981905954E-2</v>
      </c>
      <c r="V19">
        <v>1.2275760918898577E-2</v>
      </c>
      <c r="W19">
        <v>6.7868647314650874E-3</v>
      </c>
      <c r="X19">
        <v>4.4860057695133196E-2</v>
      </c>
      <c r="Y19">
        <v>9.3755214576390685E-3</v>
      </c>
      <c r="Z19">
        <v>7.6590846018292679E-3</v>
      </c>
      <c r="AA19">
        <v>5.9426477460194672E-3</v>
      </c>
      <c r="AB19">
        <v>4.2262108902096675E-3</v>
      </c>
      <c r="AC19">
        <v>4.1218574567606758E-3</v>
      </c>
      <c r="AD19">
        <v>4.0175040233116849E-3</v>
      </c>
      <c r="AE19">
        <v>3.9131505898626941E-3</v>
      </c>
      <c r="AF19" s="9">
        <v>3.8087971564137024E-3</v>
      </c>
    </row>
    <row r="20" spans="1:32" x14ac:dyDescent="0.3">
      <c r="A20" s="28" t="s">
        <v>37</v>
      </c>
      <c r="B20">
        <v>2.1150547759205629E-3</v>
      </c>
      <c r="C20">
        <v>2.1150547759205629E-3</v>
      </c>
      <c r="D20">
        <v>2.1150547759205629E-3</v>
      </c>
      <c r="E20">
        <v>2.1150547759205629E-3</v>
      </c>
      <c r="F20">
        <v>2.1150547759205629E-3</v>
      </c>
      <c r="G20">
        <v>2.1150547759205629E-3</v>
      </c>
      <c r="H20">
        <v>2.1150547759205629E-3</v>
      </c>
      <c r="I20">
        <v>2.1150547759205629E-3</v>
      </c>
      <c r="J20">
        <v>2.1150547759205629E-3</v>
      </c>
      <c r="K20">
        <v>2.1150547759205629E-3</v>
      </c>
      <c r="L20">
        <v>2.1150547759205629E-3</v>
      </c>
      <c r="M20">
        <v>4.1993378346255588E-3</v>
      </c>
      <c r="N20">
        <v>6.2836208933305555E-3</v>
      </c>
      <c r="O20">
        <v>6.3606781835531794E-3</v>
      </c>
      <c r="P20">
        <v>6.4377354737758033E-3</v>
      </c>
      <c r="Q20">
        <v>6.7877333900848739E-3</v>
      </c>
      <c r="R20">
        <v>7.1377313063939445E-3</v>
      </c>
      <c r="S20">
        <v>8.8225599230340179E-3</v>
      </c>
      <c r="T20">
        <v>1.0507388539674093E-2</v>
      </c>
      <c r="U20">
        <v>7.466284618584014E-3</v>
      </c>
      <c r="V20">
        <v>4.425180697493934E-3</v>
      </c>
      <c r="W20">
        <v>2.3867628818287326E-3</v>
      </c>
      <c r="X20">
        <v>6.708555187013388E-3</v>
      </c>
      <c r="Y20">
        <v>3.6581315631650647E-3</v>
      </c>
      <c r="Z20">
        <v>3.2271273257236366E-3</v>
      </c>
      <c r="AA20">
        <v>2.7961230882822086E-3</v>
      </c>
      <c r="AB20">
        <v>2.3651188508407805E-3</v>
      </c>
      <c r="AC20">
        <v>2.3067194289917861E-3</v>
      </c>
      <c r="AD20">
        <v>2.2483200071427918E-3</v>
      </c>
      <c r="AE20">
        <v>2.1899205852937975E-3</v>
      </c>
      <c r="AF20" s="9">
        <v>2.1315211634448032E-3</v>
      </c>
    </row>
    <row r="21" spans="1:32" x14ac:dyDescent="0.3">
      <c r="A21" s="28" t="s">
        <v>39</v>
      </c>
      <c r="B21">
        <v>1.0283866332698205E-2</v>
      </c>
      <c r="C21">
        <v>1.0283866332698205E-2</v>
      </c>
      <c r="D21">
        <v>1.0283866332698205E-2</v>
      </c>
      <c r="E21">
        <v>1.0283866332698205E-2</v>
      </c>
      <c r="F21">
        <v>1.0283866332698205E-2</v>
      </c>
      <c r="G21">
        <v>1.0283866332698205E-2</v>
      </c>
      <c r="H21">
        <v>1.0283866332698205E-2</v>
      </c>
      <c r="I21">
        <v>1.0283866332698205E-2</v>
      </c>
      <c r="J21">
        <v>1.0283866332698205E-2</v>
      </c>
      <c r="K21">
        <v>1.0283866332698205E-2</v>
      </c>
      <c r="L21">
        <v>1.0283866332698205E-2</v>
      </c>
      <c r="M21">
        <v>7.8555289874141076E-3</v>
      </c>
      <c r="N21">
        <v>5.4271916421300111E-3</v>
      </c>
      <c r="O21">
        <v>8.5427068764267373E-3</v>
      </c>
      <c r="P21">
        <v>1.1658222110723464E-2</v>
      </c>
      <c r="Q21">
        <v>1.8905783256355335E-2</v>
      </c>
      <c r="R21">
        <v>2.6153344401987202E-2</v>
      </c>
      <c r="S21">
        <v>2.1633990723218394E-2</v>
      </c>
      <c r="T21">
        <v>1.7114637044449585E-2</v>
      </c>
      <c r="U21">
        <v>1.1922123512261726E-2</v>
      </c>
      <c r="V21">
        <v>6.7296099800738677E-3</v>
      </c>
      <c r="W21">
        <v>9.8678472095895982E-3</v>
      </c>
      <c r="X21">
        <v>1.6817427509090634E-2</v>
      </c>
      <c r="Y21">
        <v>6.6670931332794203E-3</v>
      </c>
      <c r="Z21">
        <v>1.3005864748948699E-2</v>
      </c>
      <c r="AA21">
        <v>1.9344636364617977E-2</v>
      </c>
      <c r="AB21">
        <v>2.5683407980287256E-2</v>
      </c>
      <c r="AC21">
        <v>2.3653943944185893E-2</v>
      </c>
      <c r="AD21">
        <v>2.1624479908084526E-2</v>
      </c>
      <c r="AE21">
        <v>1.959501587198316E-2</v>
      </c>
      <c r="AF21" s="9">
        <v>1.7565551835881796E-2</v>
      </c>
    </row>
    <row r="22" spans="1:32" x14ac:dyDescent="0.3">
      <c r="A22" s="28" t="s">
        <v>41</v>
      </c>
      <c r="B22">
        <v>4.4758475826582669E-3</v>
      </c>
      <c r="C22">
        <v>4.4758475826582669E-3</v>
      </c>
      <c r="D22">
        <v>4.4758475826582669E-3</v>
      </c>
      <c r="E22">
        <v>4.4758475826582669E-3</v>
      </c>
      <c r="F22">
        <v>4.4758475826582669E-3</v>
      </c>
      <c r="G22">
        <v>4.4758475826582669E-3</v>
      </c>
      <c r="H22">
        <v>4.4758475826582669E-3</v>
      </c>
      <c r="I22">
        <v>4.4758475826582669E-3</v>
      </c>
      <c r="J22">
        <v>4.4758475826582669E-3</v>
      </c>
      <c r="K22">
        <v>4.4758475826582669E-3</v>
      </c>
      <c r="L22">
        <v>4.4758475826582669E-3</v>
      </c>
      <c r="M22">
        <v>4.2594731882072672E-3</v>
      </c>
      <c r="N22">
        <v>4.0430987937562684E-3</v>
      </c>
      <c r="O22">
        <v>5.8085608901763432E-3</v>
      </c>
      <c r="P22">
        <v>7.5740229865964171E-3</v>
      </c>
      <c r="Q22">
        <v>5.9689551856582281E-3</v>
      </c>
      <c r="R22">
        <v>4.3638873847200383E-3</v>
      </c>
      <c r="S22">
        <v>2.3970421933501148E-3</v>
      </c>
      <c r="T22">
        <v>4.3019700198019097E-4</v>
      </c>
      <c r="U22">
        <v>1.6222208616760456E-3</v>
      </c>
      <c r="V22">
        <v>2.8142447213719002E-3</v>
      </c>
      <c r="W22">
        <v>1.5755812066541766E-2</v>
      </c>
      <c r="X22">
        <v>5.8801040836994134E-3</v>
      </c>
      <c r="Y22">
        <v>2.3387462635378635E-3</v>
      </c>
      <c r="Z22">
        <v>1.559164175691909E-3</v>
      </c>
      <c r="AA22">
        <v>7.7958208784595449E-4</v>
      </c>
      <c r="AB22">
        <v>0</v>
      </c>
      <c r="AC22">
        <v>0</v>
      </c>
      <c r="AD22">
        <v>0</v>
      </c>
      <c r="AE22">
        <v>0</v>
      </c>
      <c r="AF22" s="9">
        <v>0</v>
      </c>
    </row>
    <row r="23" spans="1:32" x14ac:dyDescent="0.3">
      <c r="A23" s="28" t="s">
        <v>43</v>
      </c>
      <c r="B23">
        <v>5.3142709629055923E-3</v>
      </c>
      <c r="C23">
        <v>5.3142709629055923E-3</v>
      </c>
      <c r="D23">
        <v>5.3142709629055923E-3</v>
      </c>
      <c r="E23">
        <v>5.3142709629055923E-3</v>
      </c>
      <c r="F23">
        <v>5.3142709629055923E-3</v>
      </c>
      <c r="G23">
        <v>5.3142709629055923E-3</v>
      </c>
      <c r="H23">
        <v>5.3142709629055923E-3</v>
      </c>
      <c r="I23">
        <v>5.3142709629055923E-3</v>
      </c>
      <c r="J23">
        <v>5.3142709629055923E-3</v>
      </c>
      <c r="K23">
        <v>5.3142709629055923E-3</v>
      </c>
      <c r="L23">
        <v>5.3142709629055923E-3</v>
      </c>
      <c r="M23">
        <v>5.9243704523589905E-3</v>
      </c>
      <c r="N23">
        <v>6.5344699418123896E-3</v>
      </c>
      <c r="O23">
        <v>6.2967426125344712E-3</v>
      </c>
      <c r="P23">
        <v>6.0590152832565528E-3</v>
      </c>
      <c r="Q23">
        <v>6.0649404286918403E-3</v>
      </c>
      <c r="R23">
        <v>6.0708655741271286E-3</v>
      </c>
      <c r="S23">
        <v>5.4400030498767352E-3</v>
      </c>
      <c r="T23">
        <v>4.8091405256263419E-3</v>
      </c>
      <c r="U23">
        <v>4.0482272934184672E-3</v>
      </c>
      <c r="V23">
        <v>3.2873140612105921E-3</v>
      </c>
      <c r="W23">
        <v>1.4110978235222262E-3</v>
      </c>
      <c r="X23">
        <v>9.7843308913496169E-4</v>
      </c>
      <c r="Y23">
        <v>2.3506724046906688E-3</v>
      </c>
      <c r="Z23">
        <v>1.6293549062194137E-3</v>
      </c>
      <c r="AA23">
        <v>9.080374077481588E-4</v>
      </c>
      <c r="AB23">
        <v>1.8671990927690368E-4</v>
      </c>
      <c r="AC23">
        <v>9.0633713079802097E-4</v>
      </c>
      <c r="AD23">
        <v>1.6259543523191383E-3</v>
      </c>
      <c r="AE23">
        <v>2.345571573840256E-3</v>
      </c>
      <c r="AF23" s="9">
        <v>3.0651887953613731E-3</v>
      </c>
    </row>
    <row r="24" spans="1:32" x14ac:dyDescent="0.3">
      <c r="A24" s="28" t="s">
        <v>45</v>
      </c>
      <c r="B24">
        <v>1.816722383008864E-2</v>
      </c>
      <c r="C24">
        <v>1.816722383008864E-2</v>
      </c>
      <c r="D24">
        <v>1.816722383008864E-2</v>
      </c>
      <c r="E24">
        <v>1.816722383008864E-2</v>
      </c>
      <c r="F24">
        <v>1.816722383008864E-2</v>
      </c>
      <c r="G24">
        <v>1.816722383008864E-2</v>
      </c>
      <c r="H24">
        <v>1.816722383008864E-2</v>
      </c>
      <c r="I24">
        <v>1.816722383008864E-2</v>
      </c>
      <c r="J24">
        <v>1.816722383008864E-2</v>
      </c>
      <c r="K24">
        <v>1.816722383008864E-2</v>
      </c>
      <c r="L24">
        <v>1.816722383008864E-2</v>
      </c>
      <c r="M24">
        <v>2.2150174392242636E-2</v>
      </c>
      <c r="N24">
        <v>2.6133124954396635E-2</v>
      </c>
      <c r="O24">
        <v>2.3043352355351751E-2</v>
      </c>
      <c r="P24">
        <v>1.9953579756306867E-2</v>
      </c>
      <c r="Q24">
        <v>2.1046370626517978E-2</v>
      </c>
      <c r="R24">
        <v>2.2139161496729089E-2</v>
      </c>
      <c r="S24">
        <v>2.1616365516844139E-2</v>
      </c>
      <c r="T24">
        <v>2.1093569536959188E-2</v>
      </c>
      <c r="U24">
        <v>2.0400299650689672E-2</v>
      </c>
      <c r="V24">
        <v>1.970702976442016E-2</v>
      </c>
      <c r="W24">
        <v>2.261541019693733E-2</v>
      </c>
      <c r="X24">
        <v>3.2957375748363271E-2</v>
      </c>
      <c r="Y24">
        <v>1.3489864198384034E-2</v>
      </c>
      <c r="Z24">
        <v>1.8394640040315571E-2</v>
      </c>
      <c r="AA24">
        <v>2.3299415882247109E-2</v>
      </c>
      <c r="AB24">
        <v>2.8204191724178648E-2</v>
      </c>
      <c r="AC24">
        <v>2.9325809543975255E-2</v>
      </c>
      <c r="AD24">
        <v>3.0447427363771866E-2</v>
      </c>
      <c r="AE24">
        <v>3.156904518356847E-2</v>
      </c>
      <c r="AF24" s="9">
        <v>3.2690663003365081E-2</v>
      </c>
    </row>
    <row r="25" spans="1:32" x14ac:dyDescent="0.3">
      <c r="A25" s="28" t="s">
        <v>47</v>
      </c>
      <c r="B25">
        <v>2.4233670939601243E-2</v>
      </c>
      <c r="C25">
        <v>2.4233670939601243E-2</v>
      </c>
      <c r="D25">
        <v>2.4233670939601243E-2</v>
      </c>
      <c r="E25">
        <v>2.4233670939601243E-2</v>
      </c>
      <c r="F25">
        <v>2.4233670939601243E-2</v>
      </c>
      <c r="G25">
        <v>2.4233670939601243E-2</v>
      </c>
      <c r="H25">
        <v>2.4233670939601243E-2</v>
      </c>
      <c r="I25">
        <v>2.4233670939601243E-2</v>
      </c>
      <c r="J25">
        <v>2.4233670939601243E-2</v>
      </c>
      <c r="K25">
        <v>2.4233670939601243E-2</v>
      </c>
      <c r="L25">
        <v>2.4233670939601243E-2</v>
      </c>
      <c r="M25">
        <v>2.5103284879279295E-2</v>
      </c>
      <c r="N25">
        <v>2.5972898818957348E-2</v>
      </c>
      <c r="O25">
        <v>2.5974276975513792E-2</v>
      </c>
      <c r="P25">
        <v>2.5975655132070233E-2</v>
      </c>
      <c r="Q25">
        <v>2.7868683547930449E-2</v>
      </c>
      <c r="R25">
        <v>2.9761711963790662E-2</v>
      </c>
      <c r="S25">
        <v>3.1482418138849014E-2</v>
      </c>
      <c r="T25">
        <v>3.3203124313907359E-2</v>
      </c>
      <c r="U25">
        <v>2.7776446016254515E-2</v>
      </c>
      <c r="V25">
        <v>2.2349767718601671E-2</v>
      </c>
      <c r="W25">
        <v>1.7763721564067067E-2</v>
      </c>
      <c r="X25">
        <v>2.3109284240948852E-2</v>
      </c>
      <c r="Y25">
        <v>2.1996318492252139E-2</v>
      </c>
      <c r="Z25">
        <v>2.2966489885195326E-2</v>
      </c>
      <c r="AA25">
        <v>2.3936661278138514E-2</v>
      </c>
      <c r="AB25">
        <v>2.4906832671081701E-2</v>
      </c>
      <c r="AC25">
        <v>2.1840694245141488E-2</v>
      </c>
      <c r="AD25">
        <v>1.8774555819201275E-2</v>
      </c>
      <c r="AE25">
        <v>1.5708417393261065E-2</v>
      </c>
      <c r="AF25" s="9">
        <v>1.2642278967320852E-2</v>
      </c>
    </row>
    <row r="26" spans="1:32" x14ac:dyDescent="0.3">
      <c r="A26" s="28" t="s">
        <v>49</v>
      </c>
      <c r="B26">
        <v>2.6391653493936788E-2</v>
      </c>
      <c r="C26">
        <v>2.6391653493936788E-2</v>
      </c>
      <c r="D26">
        <v>2.6391653493936788E-2</v>
      </c>
      <c r="E26">
        <v>2.6391653493936788E-2</v>
      </c>
      <c r="F26">
        <v>2.6391653493936788E-2</v>
      </c>
      <c r="G26">
        <v>2.6391653493936788E-2</v>
      </c>
      <c r="H26">
        <v>2.6391653493936788E-2</v>
      </c>
      <c r="I26">
        <v>2.6391653493936788E-2</v>
      </c>
      <c r="J26">
        <v>2.6391653493936788E-2</v>
      </c>
      <c r="K26">
        <v>2.6391653493936788E-2</v>
      </c>
      <c r="L26">
        <v>2.6391653493936788E-2</v>
      </c>
      <c r="M26">
        <v>2.6013947739486728E-2</v>
      </c>
      <c r="N26">
        <v>2.5636241985036667E-2</v>
      </c>
      <c r="O26">
        <v>2.4582583873025223E-2</v>
      </c>
      <c r="P26">
        <v>2.3528925761013779E-2</v>
      </c>
      <c r="Q26">
        <v>2.3088488810612304E-2</v>
      </c>
      <c r="R26">
        <v>2.2648051860210832E-2</v>
      </c>
      <c r="S26">
        <v>1.7418444961782104E-2</v>
      </c>
      <c r="T26">
        <v>1.2188838063353379E-2</v>
      </c>
      <c r="U26">
        <v>9.1517901220834544E-3</v>
      </c>
      <c r="V26">
        <v>6.1147421808135293E-3</v>
      </c>
      <c r="W26">
        <v>9.4633213218151671E-2</v>
      </c>
      <c r="X26">
        <v>3.1621710983823215E-2</v>
      </c>
      <c r="Y26">
        <v>1.2508647217408762E-2</v>
      </c>
      <c r="Z26">
        <v>4.1522773978254462E-2</v>
      </c>
      <c r="AA26">
        <v>7.053690073910017E-2</v>
      </c>
      <c r="AB26">
        <v>9.9551027499945877E-2</v>
      </c>
      <c r="AC26">
        <v>8.8513111469188555E-2</v>
      </c>
      <c r="AD26">
        <v>7.7475195438431232E-2</v>
      </c>
      <c r="AE26">
        <v>6.6437279407673897E-2</v>
      </c>
      <c r="AF26" s="9">
        <v>5.5399363376916574E-2</v>
      </c>
    </row>
    <row r="27" spans="1:32" x14ac:dyDescent="0.3">
      <c r="A27" s="28" t="s">
        <v>51</v>
      </c>
      <c r="B27">
        <v>1.8536340056167815E-2</v>
      </c>
      <c r="C27">
        <v>1.8536340056167815E-2</v>
      </c>
      <c r="D27">
        <v>1.8536340056167815E-2</v>
      </c>
      <c r="E27">
        <v>1.8536340056167815E-2</v>
      </c>
      <c r="F27">
        <v>1.8536340056167815E-2</v>
      </c>
      <c r="G27">
        <v>1.8536340056167815E-2</v>
      </c>
      <c r="H27">
        <v>1.8536340056167815E-2</v>
      </c>
      <c r="I27">
        <v>1.8536340056167815E-2</v>
      </c>
      <c r="J27">
        <v>1.8536340056167815E-2</v>
      </c>
      <c r="K27">
        <v>1.8536340056167815E-2</v>
      </c>
      <c r="L27">
        <v>1.8536340056167815E-2</v>
      </c>
      <c r="M27">
        <v>2.0835810423887404E-2</v>
      </c>
      <c r="N27">
        <v>2.3135280791606993E-2</v>
      </c>
      <c r="O27">
        <v>2.306877269373377E-2</v>
      </c>
      <c r="P27">
        <v>2.3002264595860546E-2</v>
      </c>
      <c r="Q27">
        <v>2.2513991238068229E-2</v>
      </c>
      <c r="R27">
        <v>2.2025717880275908E-2</v>
      </c>
      <c r="S27">
        <v>2.9707329511725264E-2</v>
      </c>
      <c r="T27">
        <v>3.738894114317462E-2</v>
      </c>
      <c r="U27">
        <v>2.7736070645932649E-2</v>
      </c>
      <c r="V27">
        <v>1.8083200148690678E-2</v>
      </c>
      <c r="W27">
        <v>5.9966617768615728E-3</v>
      </c>
      <c r="X27">
        <v>8.7517310405165524E-3</v>
      </c>
      <c r="Y27">
        <v>9.5923499994257384E-3</v>
      </c>
      <c r="Z27">
        <v>1.1372138525561385E-2</v>
      </c>
      <c r="AA27">
        <v>1.3151927051697031E-2</v>
      </c>
      <c r="AB27">
        <v>1.4931715577832677E-2</v>
      </c>
      <c r="AC27">
        <v>1.4636212042076468E-2</v>
      </c>
      <c r="AD27">
        <v>1.4340708506320259E-2</v>
      </c>
      <c r="AE27">
        <v>1.404520497056405E-2</v>
      </c>
      <c r="AF27" s="9">
        <v>1.374970143480784E-2</v>
      </c>
    </row>
    <row r="28" spans="1:32" x14ac:dyDescent="0.3">
      <c r="A28" s="28" t="s">
        <v>53</v>
      </c>
      <c r="B28">
        <v>5.5148094898076908E-3</v>
      </c>
      <c r="C28">
        <v>5.5148094898076908E-3</v>
      </c>
      <c r="D28">
        <v>5.5148094898076908E-3</v>
      </c>
      <c r="E28">
        <v>5.5148094898076908E-3</v>
      </c>
      <c r="F28">
        <v>5.5148094898076908E-3</v>
      </c>
      <c r="G28">
        <v>5.5148094898076908E-3</v>
      </c>
      <c r="H28">
        <v>5.5148094898076908E-3</v>
      </c>
      <c r="I28">
        <v>5.5148094898076908E-3</v>
      </c>
      <c r="J28">
        <v>5.5148094898076908E-3</v>
      </c>
      <c r="K28">
        <v>5.5148094898076908E-3</v>
      </c>
      <c r="L28">
        <v>5.5148094898076908E-3</v>
      </c>
      <c r="M28">
        <v>2.8076670372180704E-3</v>
      </c>
      <c r="N28">
        <v>1.0052458462845023E-4</v>
      </c>
      <c r="O28">
        <v>2.7936860369961959E-4</v>
      </c>
      <c r="P28">
        <v>4.5821262277078904E-4</v>
      </c>
      <c r="Q28">
        <v>8.6186998216980005E-4</v>
      </c>
      <c r="R28">
        <v>1.265527341568811E-3</v>
      </c>
      <c r="S28">
        <v>1.5699507268264528E-3</v>
      </c>
      <c r="T28">
        <v>1.8743741120840947E-3</v>
      </c>
      <c r="U28">
        <v>1.856628007666951E-3</v>
      </c>
      <c r="V28">
        <v>1.8388819032498073E-3</v>
      </c>
      <c r="W28">
        <v>1.39687906223833E-4</v>
      </c>
      <c r="X28">
        <v>4.6967869516376955E-4</v>
      </c>
      <c r="Y28">
        <v>1.5124245092322083E-3</v>
      </c>
      <c r="Z28">
        <v>2.8129822545521024E-3</v>
      </c>
      <c r="AA28">
        <v>4.1135399998719962E-3</v>
      </c>
      <c r="AB28">
        <v>5.4140977451918905E-3</v>
      </c>
      <c r="AC28">
        <v>4.9125025729341854E-3</v>
      </c>
      <c r="AD28">
        <v>4.4109074006764793E-3</v>
      </c>
      <c r="AE28">
        <v>3.9093122284187742E-3</v>
      </c>
      <c r="AF28" s="9">
        <v>3.4077170561610686E-3</v>
      </c>
    </row>
    <row r="29" spans="1:32" x14ac:dyDescent="0.3">
      <c r="A29" s="28" t="s">
        <v>55</v>
      </c>
      <c r="B29">
        <v>3.0624739789536615E-2</v>
      </c>
      <c r="C29">
        <v>3.0624739789536615E-2</v>
      </c>
      <c r="D29">
        <v>3.0624739789536615E-2</v>
      </c>
      <c r="E29">
        <v>3.0624739789536615E-2</v>
      </c>
      <c r="F29">
        <v>3.0624739789536615E-2</v>
      </c>
      <c r="G29">
        <v>3.0624739789536615E-2</v>
      </c>
      <c r="H29">
        <v>3.0624739789536615E-2</v>
      </c>
      <c r="I29">
        <v>3.0624739789536615E-2</v>
      </c>
      <c r="J29">
        <v>3.0624739789536615E-2</v>
      </c>
      <c r="K29">
        <v>3.0624739789536615E-2</v>
      </c>
      <c r="L29">
        <v>3.0624739789536615E-2</v>
      </c>
      <c r="M29">
        <v>2.9501917637997199E-2</v>
      </c>
      <c r="N29">
        <v>2.8379095486457784E-2</v>
      </c>
      <c r="O29">
        <v>2.8623966205537147E-2</v>
      </c>
      <c r="P29">
        <v>2.886883692461651E-2</v>
      </c>
      <c r="Q29">
        <v>2.8328442406572535E-2</v>
      </c>
      <c r="R29">
        <v>2.778804788852856E-2</v>
      </c>
      <c r="S29">
        <v>2.0764616533272075E-2</v>
      </c>
      <c r="T29">
        <v>1.3741185178015591E-2</v>
      </c>
      <c r="U29">
        <v>2.5432675514708548E-2</v>
      </c>
      <c r="V29">
        <v>3.7124165851401505E-2</v>
      </c>
      <c r="W29">
        <v>6.1590321421368674E-3</v>
      </c>
      <c r="X29">
        <v>1.8557455526822562E-2</v>
      </c>
      <c r="Y29">
        <v>3.5144860292681608E-2</v>
      </c>
      <c r="Z29">
        <v>2.759097584906248E-2</v>
      </c>
      <c r="AA29">
        <v>2.0037091405443352E-2</v>
      </c>
      <c r="AB29">
        <v>1.2483206961824228E-2</v>
      </c>
      <c r="AC29">
        <v>1.3449206511504431E-2</v>
      </c>
      <c r="AD29">
        <v>1.4415206061184632E-2</v>
      </c>
      <c r="AE29">
        <v>1.5381205610864833E-2</v>
      </c>
      <c r="AF29" s="9">
        <v>1.6347205160545036E-2</v>
      </c>
    </row>
    <row r="30" spans="1:32" x14ac:dyDescent="0.3">
      <c r="A30" s="28" t="s">
        <v>57</v>
      </c>
      <c r="B30">
        <v>1.6469302530786481E-3</v>
      </c>
      <c r="C30">
        <v>1.6469302530786481E-3</v>
      </c>
      <c r="D30">
        <v>1.6469302530786481E-3</v>
      </c>
      <c r="E30">
        <v>1.6469302530786481E-3</v>
      </c>
      <c r="F30">
        <v>1.6469302530786481E-3</v>
      </c>
      <c r="G30">
        <v>1.6469302530786481E-3</v>
      </c>
      <c r="H30">
        <v>1.6469302530786481E-3</v>
      </c>
      <c r="I30">
        <v>1.6469302530786481E-3</v>
      </c>
      <c r="J30">
        <v>1.6469302530786481E-3</v>
      </c>
      <c r="K30">
        <v>1.6469302530786481E-3</v>
      </c>
      <c r="L30">
        <v>1.6469302530786481E-3</v>
      </c>
      <c r="M30">
        <v>1.8868256685775956E-3</v>
      </c>
      <c r="N30">
        <v>2.1267210840765433E-3</v>
      </c>
      <c r="O30">
        <v>2.0618850493366145E-3</v>
      </c>
      <c r="P30">
        <v>1.9970490145966857E-3</v>
      </c>
      <c r="Q30">
        <v>2.0480830621973593E-3</v>
      </c>
      <c r="R30">
        <v>2.0991171097980328E-3</v>
      </c>
      <c r="S30">
        <v>1.5307295707715583E-3</v>
      </c>
      <c r="T30">
        <v>9.623420317450836E-4</v>
      </c>
      <c r="U30">
        <v>6.3449032150813634E-4</v>
      </c>
      <c r="V30">
        <v>3.0663861127118902E-4</v>
      </c>
      <c r="W30">
        <v>2.0191984951420062E-3</v>
      </c>
      <c r="X30">
        <v>1.8474822328627654E-3</v>
      </c>
      <c r="Y30">
        <v>5.1329126567125401E-4</v>
      </c>
      <c r="Z30">
        <v>1.0730681822687202E-2</v>
      </c>
      <c r="AA30">
        <v>2.0948072379703152E-2</v>
      </c>
      <c r="AB30">
        <v>3.1165462936719103E-2</v>
      </c>
      <c r="AC30">
        <v>2.7761093773550807E-2</v>
      </c>
      <c r="AD30">
        <v>2.4356724610382508E-2</v>
      </c>
      <c r="AE30">
        <v>2.0952355447214209E-2</v>
      </c>
      <c r="AF30" s="9">
        <v>1.7547986284045913E-2</v>
      </c>
    </row>
    <row r="31" spans="1:32" x14ac:dyDescent="0.3">
      <c r="A31" s="28" t="s">
        <v>59</v>
      </c>
      <c r="B31">
        <v>3.3295662294713932E-3</v>
      </c>
      <c r="C31">
        <v>3.3295662294713932E-3</v>
      </c>
      <c r="D31">
        <v>3.3295662294713932E-3</v>
      </c>
      <c r="E31">
        <v>3.3295662294713932E-3</v>
      </c>
      <c r="F31">
        <v>3.3295662294713932E-3</v>
      </c>
      <c r="G31">
        <v>3.3295662294713932E-3</v>
      </c>
      <c r="H31">
        <v>3.3295662294713932E-3</v>
      </c>
      <c r="I31">
        <v>3.3295662294713932E-3</v>
      </c>
      <c r="J31">
        <v>3.3295662294713932E-3</v>
      </c>
      <c r="K31">
        <v>3.3295662294713932E-3</v>
      </c>
      <c r="L31">
        <v>3.3295662294713932E-3</v>
      </c>
      <c r="M31">
        <v>3.518793212642824E-3</v>
      </c>
      <c r="N31">
        <v>3.7080201958142548E-3</v>
      </c>
      <c r="O31">
        <v>3.5355919398226757E-3</v>
      </c>
      <c r="P31">
        <v>3.3631636838310961E-3</v>
      </c>
      <c r="Q31">
        <v>2.818435600058504E-3</v>
      </c>
      <c r="R31">
        <v>2.2737075162859123E-3</v>
      </c>
      <c r="S31">
        <v>3.464681495367983E-3</v>
      </c>
      <c r="T31">
        <v>4.6556554744500538E-3</v>
      </c>
      <c r="U31">
        <v>4.0272230586183349E-3</v>
      </c>
      <c r="V31">
        <v>3.3987906427866165E-3</v>
      </c>
      <c r="W31">
        <v>2.1204824718230974E-3</v>
      </c>
      <c r="X31">
        <v>5.2521100547611027E-3</v>
      </c>
      <c r="Y31">
        <v>2.8342967179729073E-3</v>
      </c>
      <c r="Z31">
        <v>4.1278311851231653E-3</v>
      </c>
      <c r="AA31">
        <v>5.4213656522734228E-3</v>
      </c>
      <c r="AB31">
        <v>6.7149001194236804E-3</v>
      </c>
      <c r="AC31">
        <v>6.6208806243615633E-3</v>
      </c>
      <c r="AD31">
        <v>6.5268611292994463E-3</v>
      </c>
      <c r="AE31">
        <v>6.4328416342373284E-3</v>
      </c>
      <c r="AF31" s="9">
        <v>6.3388221391752113E-3</v>
      </c>
    </row>
    <row r="32" spans="1:32" x14ac:dyDescent="0.3">
      <c r="A32" s="28" t="s">
        <v>61</v>
      </c>
      <c r="B32">
        <v>3.6805086515500646E-3</v>
      </c>
      <c r="C32">
        <v>3.6805086515500646E-3</v>
      </c>
      <c r="D32">
        <v>3.6805086515500646E-3</v>
      </c>
      <c r="E32">
        <v>3.6805086515500646E-3</v>
      </c>
      <c r="F32">
        <v>3.6805086515500646E-3</v>
      </c>
      <c r="G32">
        <v>3.6805086515500646E-3</v>
      </c>
      <c r="H32">
        <v>3.6805086515500646E-3</v>
      </c>
      <c r="I32">
        <v>3.6805086515500646E-3</v>
      </c>
      <c r="J32">
        <v>3.6805086515500646E-3</v>
      </c>
      <c r="K32">
        <v>3.6805086515500646E-3</v>
      </c>
      <c r="L32">
        <v>3.6805086515500646E-3</v>
      </c>
      <c r="M32">
        <v>4.5132231359624499E-3</v>
      </c>
      <c r="N32">
        <v>5.3459376203748342E-3</v>
      </c>
      <c r="O32">
        <v>5.9467613113463004E-3</v>
      </c>
      <c r="P32">
        <v>6.5475850023177665E-3</v>
      </c>
      <c r="Q32">
        <v>5.9750387923005865E-3</v>
      </c>
      <c r="R32">
        <v>5.4024925822834073E-3</v>
      </c>
      <c r="S32">
        <v>4.3551083493584353E-3</v>
      </c>
      <c r="T32">
        <v>3.3077241164334633E-3</v>
      </c>
      <c r="U32">
        <v>5.0012304515936554E-3</v>
      </c>
      <c r="V32">
        <v>6.6947367867538484E-3</v>
      </c>
      <c r="W32">
        <v>2.3040575350035002E-3</v>
      </c>
      <c r="X32">
        <v>1.4027455142308935E-2</v>
      </c>
      <c r="Y32">
        <v>5.6430331575061405E-3</v>
      </c>
      <c r="Z32">
        <v>3.9244437379867868E-3</v>
      </c>
      <c r="AA32">
        <v>2.2058543184674327E-3</v>
      </c>
      <c r="AB32">
        <v>4.8726489894807858E-4</v>
      </c>
      <c r="AC32">
        <v>4.7523337318532014E-4</v>
      </c>
      <c r="AD32">
        <v>4.6320184742256176E-4</v>
      </c>
      <c r="AE32">
        <v>4.5117032165980337E-4</v>
      </c>
      <c r="AF32" s="9">
        <v>4.3913879589704493E-4</v>
      </c>
    </row>
    <row r="33" spans="1:32" x14ac:dyDescent="0.3">
      <c r="A33" s="28" t="s">
        <v>63</v>
      </c>
      <c r="B33">
        <v>1.7569055005313477E-3</v>
      </c>
      <c r="C33">
        <v>1.7569055005313477E-3</v>
      </c>
      <c r="D33">
        <v>1.7569055005313477E-3</v>
      </c>
      <c r="E33">
        <v>1.7569055005313477E-3</v>
      </c>
      <c r="F33">
        <v>1.7569055005313477E-3</v>
      </c>
      <c r="G33">
        <v>1.7569055005313477E-3</v>
      </c>
      <c r="H33">
        <v>1.7569055005313477E-3</v>
      </c>
      <c r="I33">
        <v>1.7569055005313477E-3</v>
      </c>
      <c r="J33">
        <v>1.7569055005313477E-3</v>
      </c>
      <c r="K33">
        <v>1.7569055005313477E-3</v>
      </c>
      <c r="L33">
        <v>1.7569055005313477E-3</v>
      </c>
      <c r="M33">
        <v>2.3240565919735653E-3</v>
      </c>
      <c r="N33">
        <v>2.8912076834157825E-3</v>
      </c>
      <c r="O33">
        <v>3.3307949356394572E-3</v>
      </c>
      <c r="P33">
        <v>3.7703821878631314E-3</v>
      </c>
      <c r="Q33">
        <v>3.6599535460855124E-3</v>
      </c>
      <c r="R33">
        <v>3.549524904307893E-3</v>
      </c>
      <c r="S33">
        <v>2.4225048810247582E-3</v>
      </c>
      <c r="T33">
        <v>1.2954848577416229E-3</v>
      </c>
      <c r="U33">
        <v>3.9084284155442104E-3</v>
      </c>
      <c r="V33">
        <v>6.521371973346797E-3</v>
      </c>
      <c r="W33">
        <v>6.4038182909040243E-4</v>
      </c>
      <c r="X33">
        <v>1.2692897268716438E-2</v>
      </c>
      <c r="Y33">
        <v>5.0187896438560146E-3</v>
      </c>
      <c r="Z33">
        <v>3.8683593277671338E-3</v>
      </c>
      <c r="AA33">
        <v>2.717929011678253E-3</v>
      </c>
      <c r="AB33">
        <v>1.567498695589372E-3</v>
      </c>
      <c r="AC33">
        <v>1.5203626144310724E-3</v>
      </c>
      <c r="AD33">
        <v>1.473226533272773E-3</v>
      </c>
      <c r="AE33">
        <v>1.4260904521144735E-3</v>
      </c>
      <c r="AF33" s="9">
        <v>1.3789543709561739E-3</v>
      </c>
    </row>
    <row r="34" spans="1:32" x14ac:dyDescent="0.3">
      <c r="A34" s="28" t="s">
        <v>65</v>
      </c>
      <c r="B34">
        <v>2.7386042580067736E-2</v>
      </c>
      <c r="C34">
        <v>2.7386042580067736E-2</v>
      </c>
      <c r="D34">
        <v>2.7386042580067736E-2</v>
      </c>
      <c r="E34">
        <v>2.7386042580067736E-2</v>
      </c>
      <c r="F34">
        <v>2.7386042580067736E-2</v>
      </c>
      <c r="G34">
        <v>2.7386042580067736E-2</v>
      </c>
      <c r="H34">
        <v>2.7386042580067736E-2</v>
      </c>
      <c r="I34">
        <v>2.7386042580067736E-2</v>
      </c>
      <c r="J34">
        <v>2.7386042580067736E-2</v>
      </c>
      <c r="K34">
        <v>2.7386042580067736E-2</v>
      </c>
      <c r="L34">
        <v>2.7386042580067736E-2</v>
      </c>
      <c r="M34">
        <v>3.3873130605025989E-2</v>
      </c>
      <c r="N34">
        <v>4.0360218629984249E-2</v>
      </c>
      <c r="O34">
        <v>3.6789018009297139E-2</v>
      </c>
      <c r="P34">
        <v>3.3217817388610037E-2</v>
      </c>
      <c r="Q34">
        <v>3.5810013187073192E-2</v>
      </c>
      <c r="R34">
        <v>3.840220898553634E-2</v>
      </c>
      <c r="S34">
        <v>3.3728070479954395E-2</v>
      </c>
      <c r="T34">
        <v>2.9053931974372442E-2</v>
      </c>
      <c r="U34">
        <v>4.4502674220257013E-2</v>
      </c>
      <c r="V34">
        <v>5.9951416466141591E-2</v>
      </c>
      <c r="W34">
        <v>9.5195647869731989E-2</v>
      </c>
      <c r="X34">
        <v>1.8738688337778853E-2</v>
      </c>
      <c r="Y34">
        <v>4.9496862843402871E-2</v>
      </c>
      <c r="Z34">
        <v>4.8585381076448324E-2</v>
      </c>
      <c r="AA34">
        <v>4.767389930949377E-2</v>
      </c>
      <c r="AB34">
        <v>4.6762417542539222E-2</v>
      </c>
      <c r="AC34">
        <v>4.5643610127413241E-2</v>
      </c>
      <c r="AD34">
        <v>4.4524802712287259E-2</v>
      </c>
      <c r="AE34">
        <v>4.3405995297161271E-2</v>
      </c>
      <c r="AF34" s="9">
        <v>4.2287187882035289E-2</v>
      </c>
    </row>
    <row r="35" spans="1:32" x14ac:dyDescent="0.3">
      <c r="A35" s="28" t="s">
        <v>67</v>
      </c>
      <c r="B35">
        <v>2.4097524080321617E-3</v>
      </c>
      <c r="C35">
        <v>2.4097524080321617E-3</v>
      </c>
      <c r="D35">
        <v>2.4097524080321617E-3</v>
      </c>
      <c r="E35">
        <v>2.4097524080321617E-3</v>
      </c>
      <c r="F35">
        <v>2.4097524080321617E-3</v>
      </c>
      <c r="G35">
        <v>2.4097524080321617E-3</v>
      </c>
      <c r="H35">
        <v>2.4097524080321617E-3</v>
      </c>
      <c r="I35">
        <v>2.4097524080321617E-3</v>
      </c>
      <c r="J35">
        <v>2.4097524080321617E-3</v>
      </c>
      <c r="K35">
        <v>2.4097524080321617E-3</v>
      </c>
      <c r="L35">
        <v>2.4097524080321617E-3</v>
      </c>
      <c r="M35">
        <v>1.8859101599569056E-3</v>
      </c>
      <c r="N35">
        <v>1.3620679118816492E-3</v>
      </c>
      <c r="O35">
        <v>1.5263992959782041E-3</v>
      </c>
      <c r="P35">
        <v>1.690730680074759E-3</v>
      </c>
      <c r="Q35">
        <v>1.6814905268371235E-3</v>
      </c>
      <c r="R35">
        <v>1.6722503735994881E-3</v>
      </c>
      <c r="S35">
        <v>2.5025250334802271E-3</v>
      </c>
      <c r="T35">
        <v>3.3327996933609663E-3</v>
      </c>
      <c r="U35">
        <v>3.9038060402824823E-3</v>
      </c>
      <c r="V35">
        <v>4.4748123872039988E-3</v>
      </c>
      <c r="W35">
        <v>1.8266673286456978E-3</v>
      </c>
      <c r="X35">
        <v>2.5917762557564773E-3</v>
      </c>
      <c r="Y35">
        <v>3.6902952843255454E-3</v>
      </c>
      <c r="Z35">
        <v>2.7851700594888023E-3</v>
      </c>
      <c r="AA35">
        <v>1.880044834652059E-3</v>
      </c>
      <c r="AB35">
        <v>9.7491960981531563E-4</v>
      </c>
      <c r="AC35">
        <v>1.1887869706460707E-3</v>
      </c>
      <c r="AD35">
        <v>1.4026543314768257E-3</v>
      </c>
      <c r="AE35">
        <v>1.6165216923075807E-3</v>
      </c>
      <c r="AF35" s="9">
        <v>1.8303890531383359E-3</v>
      </c>
    </row>
    <row r="36" spans="1:32" x14ac:dyDescent="0.3">
      <c r="A36" s="28" t="s">
        <v>69</v>
      </c>
      <c r="B36">
        <v>0.10232164993731258</v>
      </c>
      <c r="C36">
        <v>0.10232164993731258</v>
      </c>
      <c r="D36">
        <v>0.10232164993731258</v>
      </c>
      <c r="E36">
        <v>0.10232164993731258</v>
      </c>
      <c r="F36">
        <v>0.10232164993731258</v>
      </c>
      <c r="G36">
        <v>0.10232164993731258</v>
      </c>
      <c r="H36">
        <v>0.10232164993731258</v>
      </c>
      <c r="I36">
        <v>0.10232164993731258</v>
      </c>
      <c r="J36">
        <v>0.10232164993731258</v>
      </c>
      <c r="K36">
        <v>0.10232164993731258</v>
      </c>
      <c r="L36">
        <v>0.10232164993731258</v>
      </c>
      <c r="M36">
        <v>8.8274501613480105E-2</v>
      </c>
      <c r="N36">
        <v>7.4227353289647649E-2</v>
      </c>
      <c r="O36">
        <v>7.5009955078805313E-2</v>
      </c>
      <c r="P36">
        <v>7.579255686796299E-2</v>
      </c>
      <c r="Q36">
        <v>7.1472726193999025E-2</v>
      </c>
      <c r="R36">
        <v>6.7152895520035061E-2</v>
      </c>
      <c r="S36">
        <v>5.5666363658861545E-2</v>
      </c>
      <c r="T36">
        <v>4.4179831797688029E-2</v>
      </c>
      <c r="U36">
        <v>5.2115577466079907E-2</v>
      </c>
      <c r="V36">
        <v>6.0051323134471778E-2</v>
      </c>
      <c r="W36">
        <v>3.1017434823129443E-2</v>
      </c>
      <c r="X36">
        <v>3.5248871365255535E-2</v>
      </c>
      <c r="Y36">
        <v>3.9744285312029289E-2</v>
      </c>
      <c r="Z36">
        <v>3.7976092922034674E-2</v>
      </c>
      <c r="AA36">
        <v>3.6207900532040059E-2</v>
      </c>
      <c r="AB36">
        <v>3.4439708142045444E-2</v>
      </c>
      <c r="AC36">
        <v>3.2543646919352888E-2</v>
      </c>
      <c r="AD36">
        <v>3.0647585696660325E-2</v>
      </c>
      <c r="AE36">
        <v>2.8751524473967768E-2</v>
      </c>
      <c r="AF36" s="9">
        <v>2.6855463251275209E-2</v>
      </c>
    </row>
    <row r="37" spans="1:32" x14ac:dyDescent="0.3">
      <c r="A37" s="28" t="s">
        <v>71</v>
      </c>
      <c r="B37">
        <v>2.7495712086967321E-2</v>
      </c>
      <c r="C37">
        <v>2.7495712086967321E-2</v>
      </c>
      <c r="D37">
        <v>2.7495712086967321E-2</v>
      </c>
      <c r="E37">
        <v>2.7495712086967321E-2</v>
      </c>
      <c r="F37">
        <v>2.7495712086967321E-2</v>
      </c>
      <c r="G37">
        <v>2.7495712086967321E-2</v>
      </c>
      <c r="H37">
        <v>2.7495712086967321E-2</v>
      </c>
      <c r="I37">
        <v>2.7495712086967321E-2</v>
      </c>
      <c r="J37">
        <v>2.7495712086967321E-2</v>
      </c>
      <c r="K37">
        <v>2.7495712086967321E-2</v>
      </c>
      <c r="L37">
        <v>2.7495712086967321E-2</v>
      </c>
      <c r="M37">
        <v>1.8733920677117873E-2</v>
      </c>
      <c r="N37">
        <v>9.9721292672684276E-3</v>
      </c>
      <c r="O37">
        <v>1.1880466766943792E-2</v>
      </c>
      <c r="P37">
        <v>1.3788804266619159E-2</v>
      </c>
      <c r="Q37">
        <v>1.5086627551234659E-2</v>
      </c>
      <c r="R37">
        <v>1.6384450835850158E-2</v>
      </c>
      <c r="S37">
        <v>1.3017491113055175E-2</v>
      </c>
      <c r="T37">
        <v>9.6505313902601926E-3</v>
      </c>
      <c r="U37">
        <v>1.5183011352062072E-2</v>
      </c>
      <c r="V37">
        <v>2.0715491313863951E-2</v>
      </c>
      <c r="W37">
        <v>1.7323692564107405E-2</v>
      </c>
      <c r="X37">
        <v>6.852978784231066E-2</v>
      </c>
      <c r="Y37">
        <v>2.7386757325100326E-2</v>
      </c>
      <c r="Z37">
        <v>2.2414489335591165E-2</v>
      </c>
      <c r="AA37">
        <v>1.7442221346082004E-2</v>
      </c>
      <c r="AB37">
        <v>1.2469953356572843E-2</v>
      </c>
      <c r="AC37">
        <v>1.206982661052082E-2</v>
      </c>
      <c r="AD37">
        <v>1.1669699864468797E-2</v>
      </c>
      <c r="AE37">
        <v>1.1269573118416773E-2</v>
      </c>
      <c r="AF37" s="9">
        <v>1.086944637236475E-2</v>
      </c>
    </row>
    <row r="38" spans="1:32" x14ac:dyDescent="0.3">
      <c r="A38" s="28" t="s">
        <v>73</v>
      </c>
      <c r="B38">
        <v>4.9374778713434479E-4</v>
      </c>
      <c r="C38">
        <v>4.9374778713434479E-4</v>
      </c>
      <c r="D38">
        <v>4.9374778713434479E-4</v>
      </c>
      <c r="E38">
        <v>4.9374778713434479E-4</v>
      </c>
      <c r="F38">
        <v>4.9374778713434479E-4</v>
      </c>
      <c r="G38">
        <v>4.9374778713434479E-4</v>
      </c>
      <c r="H38">
        <v>4.9374778713434479E-4</v>
      </c>
      <c r="I38">
        <v>4.9374778713434479E-4</v>
      </c>
      <c r="J38">
        <v>4.9374778713434479E-4</v>
      </c>
      <c r="K38">
        <v>4.9374778713434479E-4</v>
      </c>
      <c r="L38">
        <v>4.9374778713434479E-4</v>
      </c>
      <c r="M38">
        <v>5.484476474525231E-4</v>
      </c>
      <c r="N38">
        <v>6.031475077707013E-4</v>
      </c>
      <c r="O38">
        <v>8.6138472311199582E-4</v>
      </c>
      <c r="P38">
        <v>1.1196219384532905E-3</v>
      </c>
      <c r="Q38">
        <v>9.2377663266183531E-4</v>
      </c>
      <c r="R38">
        <v>7.2793132687038018E-4</v>
      </c>
      <c r="S38">
        <v>5.5665205551339806E-4</v>
      </c>
      <c r="T38">
        <v>3.8537278415641605E-4</v>
      </c>
      <c r="U38">
        <v>8.1895879357476086E-4</v>
      </c>
      <c r="V38">
        <v>1.2525448029931056E-3</v>
      </c>
      <c r="W38">
        <v>4.5693561781896506E-3</v>
      </c>
      <c r="X38">
        <v>3.5844494258969795E-3</v>
      </c>
      <c r="Y38">
        <v>1.4630579602241032E-3</v>
      </c>
      <c r="Z38">
        <v>1.4009166518973908E-3</v>
      </c>
      <c r="AA38">
        <v>1.3387753435706781E-3</v>
      </c>
      <c r="AB38">
        <v>1.2766340352439657E-3</v>
      </c>
      <c r="AC38">
        <v>1.2451114377455387E-3</v>
      </c>
      <c r="AD38">
        <v>1.2135888402471117E-3</v>
      </c>
      <c r="AE38">
        <v>1.1820662427486847E-3</v>
      </c>
      <c r="AF38" s="9">
        <v>1.1505436452502577E-3</v>
      </c>
    </row>
    <row r="39" spans="1:32" x14ac:dyDescent="0.3">
      <c r="A39" s="28" t="s">
        <v>77</v>
      </c>
      <c r="B39">
        <v>2.3581685721083212E-2</v>
      </c>
      <c r="C39">
        <v>2.3581685721083212E-2</v>
      </c>
      <c r="D39">
        <v>2.3581685721083212E-2</v>
      </c>
      <c r="E39">
        <v>2.3581685721083212E-2</v>
      </c>
      <c r="F39">
        <v>2.3581685721083212E-2</v>
      </c>
      <c r="G39">
        <v>2.3581685721083212E-2</v>
      </c>
      <c r="H39">
        <v>2.3581685721083212E-2</v>
      </c>
      <c r="I39">
        <v>2.3581685721083212E-2</v>
      </c>
      <c r="J39">
        <v>2.3581685721083212E-2</v>
      </c>
      <c r="K39">
        <v>2.3581685721083212E-2</v>
      </c>
      <c r="L39">
        <v>2.3581685721083212E-2</v>
      </c>
      <c r="M39">
        <v>3.0931015295093952E-2</v>
      </c>
      <c r="N39">
        <v>3.8280344869104692E-2</v>
      </c>
      <c r="O39">
        <v>3.8217694266908131E-2</v>
      </c>
      <c r="P39">
        <v>3.8155043664711563E-2</v>
      </c>
      <c r="Q39">
        <v>3.4483475655479705E-2</v>
      </c>
      <c r="R39">
        <v>3.0811907646247846E-2</v>
      </c>
      <c r="S39">
        <v>3.0114129470288544E-2</v>
      </c>
      <c r="T39">
        <v>2.9416351294329242E-2</v>
      </c>
      <c r="U39">
        <v>2.3643510461162066E-2</v>
      </c>
      <c r="V39">
        <v>1.7870669627994894E-2</v>
      </c>
      <c r="W39">
        <v>3.0668497282510278E-2</v>
      </c>
      <c r="X39">
        <v>3.4583183922848086E-2</v>
      </c>
      <c r="Y39">
        <v>1.4626180677917065E-2</v>
      </c>
      <c r="Z39">
        <v>1.1236230405217892E-2</v>
      </c>
      <c r="AA39">
        <v>7.8462801325187188E-3</v>
      </c>
      <c r="AB39">
        <v>4.4563298598195482E-3</v>
      </c>
      <c r="AC39">
        <v>4.8516395001652083E-3</v>
      </c>
      <c r="AD39">
        <v>5.2469491405108684E-3</v>
      </c>
      <c r="AE39">
        <v>5.6422587808565286E-3</v>
      </c>
      <c r="AF39" s="9">
        <v>6.0375684212021887E-3</v>
      </c>
    </row>
    <row r="40" spans="1:32" x14ac:dyDescent="0.3">
      <c r="A40" s="28" t="s">
        <v>79</v>
      </c>
      <c r="B40">
        <v>2.9665601616337675E-4</v>
      </c>
      <c r="C40">
        <v>2.9665601616337675E-4</v>
      </c>
      <c r="D40">
        <v>2.9665601616337675E-4</v>
      </c>
      <c r="E40">
        <v>2.9665601616337675E-4</v>
      </c>
      <c r="F40">
        <v>2.9665601616337675E-4</v>
      </c>
      <c r="G40">
        <v>2.9665601616337675E-4</v>
      </c>
      <c r="H40">
        <v>2.9665601616337675E-4</v>
      </c>
      <c r="I40">
        <v>2.9665601616337675E-4</v>
      </c>
      <c r="J40">
        <v>2.9665601616337675E-4</v>
      </c>
      <c r="K40">
        <v>2.9665601616337675E-4</v>
      </c>
      <c r="L40">
        <v>2.9665601616337675E-4</v>
      </c>
      <c r="M40">
        <v>3.7283458916163772E-4</v>
      </c>
      <c r="N40">
        <v>4.4901316215989863E-4</v>
      </c>
      <c r="O40">
        <v>9.9522139132071446E-4</v>
      </c>
      <c r="P40">
        <v>1.5414296204815303E-3</v>
      </c>
      <c r="Q40">
        <v>1.5125756656431716E-3</v>
      </c>
      <c r="R40">
        <v>1.4837217108048129E-3</v>
      </c>
      <c r="S40">
        <v>1.9689328409163744E-3</v>
      </c>
      <c r="T40">
        <v>2.4541439710279354E-3</v>
      </c>
      <c r="U40">
        <v>6.4639896422302775E-3</v>
      </c>
      <c r="V40">
        <v>1.0473835313432621E-2</v>
      </c>
      <c r="W40">
        <v>1.1261549087992963E-3</v>
      </c>
      <c r="X40">
        <v>2.440247821143933E-2</v>
      </c>
      <c r="Y40">
        <v>9.7346880668326297E-3</v>
      </c>
      <c r="Z40">
        <v>6.7886478492432418E-3</v>
      </c>
      <c r="AA40">
        <v>3.842607631653853E-3</v>
      </c>
      <c r="AB40">
        <v>8.9656741406446449E-4</v>
      </c>
      <c r="AC40">
        <v>8.7442940666098909E-4</v>
      </c>
      <c r="AD40">
        <v>8.5229139925751358E-4</v>
      </c>
      <c r="AE40">
        <v>8.3015339185403807E-4</v>
      </c>
      <c r="AF40" s="9">
        <v>8.0801538445056267E-4</v>
      </c>
    </row>
    <row r="41" spans="1:32" x14ac:dyDescent="0.3">
      <c r="A41" s="28" t="s">
        <v>81</v>
      </c>
      <c r="B41">
        <v>1.3882279524797723E-2</v>
      </c>
      <c r="C41">
        <v>1.3882279524797723E-2</v>
      </c>
      <c r="D41">
        <v>1.3882279524797723E-2</v>
      </c>
      <c r="E41">
        <v>1.3882279524797723E-2</v>
      </c>
      <c r="F41">
        <v>1.3882279524797723E-2</v>
      </c>
      <c r="G41">
        <v>1.3882279524797723E-2</v>
      </c>
      <c r="H41">
        <v>1.3882279524797723E-2</v>
      </c>
      <c r="I41">
        <v>1.3882279524797723E-2</v>
      </c>
      <c r="J41">
        <v>1.3882279524797723E-2</v>
      </c>
      <c r="K41">
        <v>1.3882279524797723E-2</v>
      </c>
      <c r="L41">
        <v>1.3882279524797723E-2</v>
      </c>
      <c r="M41">
        <v>1.6929493697626322E-2</v>
      </c>
      <c r="N41">
        <v>1.997670787045492E-2</v>
      </c>
      <c r="O41">
        <v>1.8971121187297664E-2</v>
      </c>
      <c r="P41">
        <v>1.7965534504140408E-2</v>
      </c>
      <c r="Q41">
        <v>1.6925317217165912E-2</v>
      </c>
      <c r="R41">
        <v>1.5885099930191413E-2</v>
      </c>
      <c r="S41">
        <v>1.8205563509819441E-2</v>
      </c>
      <c r="T41">
        <v>2.0526027089447469E-2</v>
      </c>
      <c r="U41">
        <v>2.2141903592937426E-2</v>
      </c>
      <c r="V41">
        <v>2.3757780096427383E-2</v>
      </c>
      <c r="W41">
        <v>1.0927964721495351E-2</v>
      </c>
      <c r="X41">
        <v>7.8527798835436417E-3</v>
      </c>
      <c r="Y41">
        <v>3.4774830362901792E-2</v>
      </c>
      <c r="Z41">
        <v>2.496392440108585E-2</v>
      </c>
      <c r="AA41">
        <v>1.5153018439269906E-2</v>
      </c>
      <c r="AB41">
        <v>5.3421124774539605E-3</v>
      </c>
      <c r="AC41">
        <v>9.0647741767139432E-3</v>
      </c>
      <c r="AD41">
        <v>1.2787435875973925E-2</v>
      </c>
      <c r="AE41">
        <v>1.6510097575233907E-2</v>
      </c>
      <c r="AF41" s="9">
        <v>2.0232759274493889E-2</v>
      </c>
    </row>
    <row r="42" spans="1:32" x14ac:dyDescent="0.3">
      <c r="A42" s="28" t="s">
        <v>83</v>
      </c>
      <c r="B42">
        <v>3.0038477939796266E-2</v>
      </c>
      <c r="C42">
        <v>3.0038477939796266E-2</v>
      </c>
      <c r="D42">
        <v>3.0038477939796266E-2</v>
      </c>
      <c r="E42">
        <v>3.0038477939796266E-2</v>
      </c>
      <c r="F42">
        <v>3.0038477939796266E-2</v>
      </c>
      <c r="G42">
        <v>3.0038477939796266E-2</v>
      </c>
      <c r="H42">
        <v>3.0038477939796266E-2</v>
      </c>
      <c r="I42">
        <v>3.0038477939796266E-2</v>
      </c>
      <c r="J42">
        <v>3.0038477939796266E-2</v>
      </c>
      <c r="K42">
        <v>3.0038477939796266E-2</v>
      </c>
      <c r="L42">
        <v>3.0038477939796266E-2</v>
      </c>
      <c r="M42">
        <v>3.2103402179961708E-2</v>
      </c>
      <c r="N42">
        <v>3.4168326420127154E-2</v>
      </c>
      <c r="O42">
        <v>3.3748300420947147E-2</v>
      </c>
      <c r="P42">
        <v>3.3328274421767133E-2</v>
      </c>
      <c r="Q42">
        <v>3.7908042846749951E-2</v>
      </c>
      <c r="R42">
        <v>4.2487811271732775E-2</v>
      </c>
      <c r="S42">
        <v>5.5003420478358295E-2</v>
      </c>
      <c r="T42">
        <v>6.7519029684983814E-2</v>
      </c>
      <c r="U42">
        <v>4.5563902252470631E-2</v>
      </c>
      <c r="V42">
        <v>2.3608774819957445E-2</v>
      </c>
      <c r="W42">
        <v>1.8342900898935484E-2</v>
      </c>
      <c r="X42">
        <v>3.0032930841738224E-2</v>
      </c>
      <c r="Y42">
        <v>2.5834935139500401E-2</v>
      </c>
      <c r="Z42">
        <v>1.7694312828650076E-2</v>
      </c>
      <c r="AA42">
        <v>9.5536905177997511E-3</v>
      </c>
      <c r="AB42">
        <v>1.4130682069494278E-3</v>
      </c>
      <c r="AC42">
        <v>1.3964742320664719E-3</v>
      </c>
      <c r="AD42">
        <v>1.3798802571835162E-3</v>
      </c>
      <c r="AE42">
        <v>1.3632862823005603E-3</v>
      </c>
      <c r="AF42" s="9">
        <v>1.3466923074176044E-3</v>
      </c>
    </row>
    <row r="43" spans="1:32" x14ac:dyDescent="0.3">
      <c r="A43" s="28" t="s">
        <v>87</v>
      </c>
      <c r="B43">
        <v>2.934756004632888E-3</v>
      </c>
      <c r="C43">
        <v>2.934756004632888E-3</v>
      </c>
      <c r="D43">
        <v>2.934756004632888E-3</v>
      </c>
      <c r="E43">
        <v>2.934756004632888E-3</v>
      </c>
      <c r="F43">
        <v>2.934756004632888E-3</v>
      </c>
      <c r="G43">
        <v>2.934756004632888E-3</v>
      </c>
      <c r="H43">
        <v>2.934756004632888E-3</v>
      </c>
      <c r="I43">
        <v>2.934756004632888E-3</v>
      </c>
      <c r="J43">
        <v>2.934756004632888E-3</v>
      </c>
      <c r="K43">
        <v>2.934756004632888E-3</v>
      </c>
      <c r="L43">
        <v>2.934756004632888E-3</v>
      </c>
      <c r="M43">
        <v>2.2708860859393409E-3</v>
      </c>
      <c r="N43">
        <v>1.6070161672457938E-3</v>
      </c>
      <c r="O43">
        <v>1.5743180998108095E-3</v>
      </c>
      <c r="P43">
        <v>1.5416200323758252E-3</v>
      </c>
      <c r="Q43">
        <v>1.4994133817155396E-3</v>
      </c>
      <c r="R43">
        <v>1.457206731055254E-3</v>
      </c>
      <c r="S43">
        <v>1.4640020425871537E-3</v>
      </c>
      <c r="T43">
        <v>1.4707973541190536E-3</v>
      </c>
      <c r="U43">
        <v>1.8759646192385983E-3</v>
      </c>
      <c r="V43">
        <v>2.2811318843581432E-3</v>
      </c>
      <c r="W43">
        <v>1.7471067740136897E-3</v>
      </c>
      <c r="X43">
        <v>3.8865614405232157E-3</v>
      </c>
      <c r="Y43">
        <v>1.329171642189314E-3</v>
      </c>
      <c r="Z43">
        <v>2.9574450292278948E-3</v>
      </c>
      <c r="AA43">
        <v>4.5857184162664752E-3</v>
      </c>
      <c r="AB43">
        <v>6.2139918033050565E-3</v>
      </c>
      <c r="AC43">
        <v>7.3677259773446213E-3</v>
      </c>
      <c r="AD43">
        <v>8.5214601513841862E-3</v>
      </c>
      <c r="AE43">
        <v>9.675194325423752E-3</v>
      </c>
      <c r="AF43" s="9">
        <v>1.0828928499463316E-2</v>
      </c>
    </row>
    <row r="44" spans="1:32" x14ac:dyDescent="0.3">
      <c r="A44" s="28" t="s">
        <v>89</v>
      </c>
      <c r="B44">
        <v>1.0886500273111423E-2</v>
      </c>
      <c r="C44">
        <v>1.0886500273111423E-2</v>
      </c>
      <c r="D44">
        <v>1.0886500273111423E-2</v>
      </c>
      <c r="E44">
        <v>1.0886500273111423E-2</v>
      </c>
      <c r="F44">
        <v>1.0886500273111423E-2</v>
      </c>
      <c r="G44">
        <v>1.0886500273111423E-2</v>
      </c>
      <c r="H44">
        <v>1.0886500273111423E-2</v>
      </c>
      <c r="I44">
        <v>1.0886500273111423E-2</v>
      </c>
      <c r="J44">
        <v>1.0886500273111423E-2</v>
      </c>
      <c r="K44">
        <v>1.0886500273111423E-2</v>
      </c>
      <c r="L44">
        <v>1.0886500273111423E-2</v>
      </c>
      <c r="M44">
        <v>1.3976309660117097E-2</v>
      </c>
      <c r="N44">
        <v>1.7066119047122772E-2</v>
      </c>
      <c r="O44">
        <v>1.3184169260402355E-2</v>
      </c>
      <c r="P44">
        <v>9.3022194736819396E-3</v>
      </c>
      <c r="Q44">
        <v>1.1242364517708579E-2</v>
      </c>
      <c r="R44">
        <v>1.3182509561735216E-2</v>
      </c>
      <c r="S44">
        <v>1.318897543257911E-2</v>
      </c>
      <c r="T44">
        <v>1.3195441303423002E-2</v>
      </c>
      <c r="U44">
        <v>1.0185930004893951E-2</v>
      </c>
      <c r="V44">
        <v>7.1764187063648992E-3</v>
      </c>
      <c r="W44">
        <v>4.7013836931735766E-3</v>
      </c>
      <c r="X44">
        <v>8.6353092676360148E-3</v>
      </c>
      <c r="Y44">
        <v>6.0356768448638024E-3</v>
      </c>
      <c r="Z44">
        <v>1.0022232031470693E-2</v>
      </c>
      <c r="AA44">
        <v>1.4008787218077582E-2</v>
      </c>
      <c r="AB44">
        <v>1.7995342404684471E-2</v>
      </c>
      <c r="AC44">
        <v>1.9901565711069703E-2</v>
      </c>
      <c r="AD44">
        <v>2.1807789017454934E-2</v>
      </c>
      <c r="AE44">
        <v>2.3714012323840166E-2</v>
      </c>
      <c r="AF44" s="9">
        <v>2.5620235630225398E-2</v>
      </c>
    </row>
    <row r="45" spans="1:32" x14ac:dyDescent="0.3">
      <c r="A45" s="28" t="s">
        <v>91</v>
      </c>
      <c r="B45">
        <v>1.2053271445992925E-4</v>
      </c>
      <c r="C45">
        <v>1.2053271445992925E-4</v>
      </c>
      <c r="D45">
        <v>1.2053271445992925E-4</v>
      </c>
      <c r="E45">
        <v>1.2053271445992925E-4</v>
      </c>
      <c r="F45">
        <v>1.2053271445992925E-4</v>
      </c>
      <c r="G45">
        <v>1.2053271445992925E-4</v>
      </c>
      <c r="H45">
        <v>1.2053271445992925E-4</v>
      </c>
      <c r="I45">
        <v>1.2053271445992925E-4</v>
      </c>
      <c r="J45">
        <v>1.2053271445992925E-4</v>
      </c>
      <c r="K45">
        <v>1.2053271445992925E-4</v>
      </c>
      <c r="L45">
        <v>1.2053271445992925E-4</v>
      </c>
      <c r="M45">
        <v>1.3813772671239359E-4</v>
      </c>
      <c r="N45">
        <v>1.5574273896485795E-4</v>
      </c>
      <c r="O45">
        <v>1.5099407050815427E-4</v>
      </c>
      <c r="P45">
        <v>1.462454020514506E-4</v>
      </c>
      <c r="Q45">
        <v>4.3740256435261519E-4</v>
      </c>
      <c r="R45">
        <v>7.2855972665377983E-4</v>
      </c>
      <c r="S45">
        <v>8.7705880993217092E-4</v>
      </c>
      <c r="T45">
        <v>1.025557893210562E-3</v>
      </c>
      <c r="U45">
        <v>1.9024936555364622E-3</v>
      </c>
      <c r="V45">
        <v>2.7794294178623627E-3</v>
      </c>
      <c r="W45">
        <v>1.6351575476480434E-3</v>
      </c>
      <c r="X45">
        <v>2.5635899317959258E-3</v>
      </c>
      <c r="Y45">
        <v>2.5631379214208446E-3</v>
      </c>
      <c r="Z45">
        <v>1.7087586142805629E-3</v>
      </c>
      <c r="AA45">
        <v>8.5437930714028147E-4</v>
      </c>
      <c r="AB45">
        <v>0</v>
      </c>
      <c r="AC45">
        <v>0</v>
      </c>
      <c r="AD45">
        <v>0</v>
      </c>
      <c r="AE45">
        <v>0</v>
      </c>
      <c r="AF45" s="9">
        <v>0</v>
      </c>
    </row>
    <row r="46" spans="1:32" x14ac:dyDescent="0.3">
      <c r="A46" s="28" t="s">
        <v>93</v>
      </c>
      <c r="B46">
        <v>1.3849692014176134E-2</v>
      </c>
      <c r="C46">
        <v>1.3849692014176134E-2</v>
      </c>
      <c r="D46">
        <v>1.3849692014176134E-2</v>
      </c>
      <c r="E46">
        <v>1.3849692014176134E-2</v>
      </c>
      <c r="F46">
        <v>1.3849692014176134E-2</v>
      </c>
      <c r="G46">
        <v>1.3849692014176134E-2</v>
      </c>
      <c r="H46">
        <v>1.3849692014176134E-2</v>
      </c>
      <c r="I46">
        <v>1.3849692014176134E-2</v>
      </c>
      <c r="J46">
        <v>1.3849692014176134E-2</v>
      </c>
      <c r="K46">
        <v>1.3849692014176134E-2</v>
      </c>
      <c r="L46">
        <v>1.3849692014176134E-2</v>
      </c>
      <c r="M46">
        <v>1.6688356603877071E-2</v>
      </c>
      <c r="N46">
        <v>1.952702119357801E-2</v>
      </c>
      <c r="O46">
        <v>3.151762522554729E-2</v>
      </c>
      <c r="P46">
        <v>4.3508229257516566E-2</v>
      </c>
      <c r="Q46">
        <v>4.2693800583373687E-2</v>
      </c>
      <c r="R46">
        <v>4.18793719092308E-2</v>
      </c>
      <c r="S46">
        <v>2.2752230074770598E-2</v>
      </c>
      <c r="T46">
        <v>3.6250882403103934E-3</v>
      </c>
      <c r="U46">
        <v>1.5587465078269641E-2</v>
      </c>
      <c r="V46">
        <v>2.7549841916228886E-2</v>
      </c>
      <c r="W46">
        <v>2.0158924315542576E-3</v>
      </c>
      <c r="X46">
        <v>1.7507033515870341E-2</v>
      </c>
      <c r="Y46">
        <v>2.1349373748161177E-2</v>
      </c>
      <c r="Z46">
        <v>1.8976710326088633E-2</v>
      </c>
      <c r="AA46">
        <v>1.6604046904016092E-2</v>
      </c>
      <c r="AB46">
        <v>1.4231383481943548E-2</v>
      </c>
      <c r="AC46">
        <v>1.3550628622576466E-2</v>
      </c>
      <c r="AD46">
        <v>1.2869873763209385E-2</v>
      </c>
      <c r="AE46">
        <v>1.2189118903842305E-2</v>
      </c>
      <c r="AF46" s="9">
        <v>1.1508364044475224E-2</v>
      </c>
    </row>
    <row r="47" spans="1:32" x14ac:dyDescent="0.3">
      <c r="A47" s="28" t="s">
        <v>95</v>
      </c>
      <c r="B47">
        <v>0.1228051720884825</v>
      </c>
      <c r="C47">
        <v>0.1228051720884825</v>
      </c>
      <c r="D47">
        <v>0.1228051720884825</v>
      </c>
      <c r="E47">
        <v>0.1228051720884825</v>
      </c>
      <c r="F47">
        <v>0.1228051720884825</v>
      </c>
      <c r="G47">
        <v>0.1228051720884825</v>
      </c>
      <c r="H47">
        <v>0.1228051720884825</v>
      </c>
      <c r="I47">
        <v>0.1228051720884825</v>
      </c>
      <c r="J47">
        <v>0.1228051720884825</v>
      </c>
      <c r="K47">
        <v>0.1228051720884825</v>
      </c>
      <c r="L47">
        <v>0.1228051720884825</v>
      </c>
      <c r="M47">
        <v>9.7122725555965489E-2</v>
      </c>
      <c r="N47">
        <v>7.1440279023448475E-2</v>
      </c>
      <c r="O47">
        <v>6.1377176607624408E-2</v>
      </c>
      <c r="P47">
        <v>5.1314074191800341E-2</v>
      </c>
      <c r="Q47">
        <v>5.1403972665748393E-2</v>
      </c>
      <c r="R47">
        <v>5.1493871139696452E-2</v>
      </c>
      <c r="S47">
        <v>4.476131824420003E-2</v>
      </c>
      <c r="T47">
        <v>3.8028765348703614E-2</v>
      </c>
      <c r="U47">
        <v>4.6367510990136127E-2</v>
      </c>
      <c r="V47">
        <v>5.4706256631568646E-2</v>
      </c>
      <c r="W47">
        <v>0.12368287609561963</v>
      </c>
      <c r="X47">
        <v>1.3369316172528451E-2</v>
      </c>
      <c r="Y47">
        <v>3.3432068825480589E-2</v>
      </c>
      <c r="Z47">
        <v>5.3694607492372343E-2</v>
      </c>
      <c r="AA47">
        <v>7.3957146159264103E-2</v>
      </c>
      <c r="AB47">
        <v>9.421968482615585E-2</v>
      </c>
      <c r="AC47">
        <v>7.43047411849279E-2</v>
      </c>
      <c r="AD47">
        <v>5.4389797543699957E-2</v>
      </c>
      <c r="AE47">
        <v>3.4474853902472014E-2</v>
      </c>
      <c r="AF47" s="9">
        <v>1.4559910261244062E-2</v>
      </c>
    </row>
    <row r="48" spans="1:32" x14ac:dyDescent="0.3">
      <c r="A48" s="28" t="s">
        <v>99</v>
      </c>
      <c r="B48">
        <v>9.5294967959532037E-4</v>
      </c>
      <c r="C48">
        <v>9.5294967959532037E-4</v>
      </c>
      <c r="D48">
        <v>9.5294967959532037E-4</v>
      </c>
      <c r="E48">
        <v>9.5294967959532037E-4</v>
      </c>
      <c r="F48">
        <v>9.5294967959532037E-4</v>
      </c>
      <c r="G48">
        <v>9.5294967959532037E-4</v>
      </c>
      <c r="H48">
        <v>9.5294967959532037E-4</v>
      </c>
      <c r="I48">
        <v>9.5294967959532037E-4</v>
      </c>
      <c r="J48">
        <v>9.5294967959532037E-4</v>
      </c>
      <c r="K48">
        <v>9.5294967959532037E-4</v>
      </c>
      <c r="L48">
        <v>9.5294967959532037E-4</v>
      </c>
      <c r="M48">
        <v>1.0679916531268498E-3</v>
      </c>
      <c r="N48">
        <v>1.1830336266583793E-3</v>
      </c>
      <c r="O48">
        <v>2.3844261427757507E-3</v>
      </c>
      <c r="P48">
        <v>3.5858186588931221E-3</v>
      </c>
      <c r="Q48">
        <v>3.7081016776407986E-3</v>
      </c>
      <c r="R48">
        <v>3.8303846963884747E-3</v>
      </c>
      <c r="S48">
        <v>2.2844616170584085E-3</v>
      </c>
      <c r="T48">
        <v>7.3853853772834195E-4</v>
      </c>
      <c r="U48">
        <v>2.0870326865952524E-3</v>
      </c>
      <c r="V48">
        <v>3.4355268354621625E-3</v>
      </c>
      <c r="W48">
        <v>7.8862787065032709E-3</v>
      </c>
      <c r="X48">
        <v>7.7512040750845621E-3</v>
      </c>
      <c r="Y48">
        <v>2.9334980233367029E-3</v>
      </c>
      <c r="Z48">
        <v>9.7442424285723167E-3</v>
      </c>
      <c r="AA48">
        <v>1.655498683380793E-2</v>
      </c>
      <c r="AB48">
        <v>2.3365731239043543E-2</v>
      </c>
      <c r="AC48">
        <v>2.2453733878946031E-2</v>
      </c>
      <c r="AD48">
        <v>2.1541736518848519E-2</v>
      </c>
      <c r="AE48">
        <v>2.0629739158751003E-2</v>
      </c>
      <c r="AF48" s="9">
        <v>1.9717741798653491E-2</v>
      </c>
    </row>
    <row r="49" spans="1:32" x14ac:dyDescent="0.3">
      <c r="A49" s="28" t="s">
        <v>101</v>
      </c>
      <c r="B49">
        <v>1.4941686961447711E-3</v>
      </c>
      <c r="C49">
        <v>1.4941686961447711E-3</v>
      </c>
      <c r="D49">
        <v>1.4941686961447711E-3</v>
      </c>
      <c r="E49">
        <v>1.4941686961447711E-3</v>
      </c>
      <c r="F49">
        <v>1.4941686961447711E-3</v>
      </c>
      <c r="G49">
        <v>1.4941686961447711E-3</v>
      </c>
      <c r="H49">
        <v>1.4941686961447711E-3</v>
      </c>
      <c r="I49">
        <v>1.4941686961447711E-3</v>
      </c>
      <c r="J49">
        <v>1.4941686961447711E-3</v>
      </c>
      <c r="K49">
        <v>1.4941686961447711E-3</v>
      </c>
      <c r="L49">
        <v>1.4941686961447711E-3</v>
      </c>
      <c r="M49">
        <v>1.6646828090193422E-3</v>
      </c>
      <c r="N49">
        <v>1.8351969218939131E-3</v>
      </c>
      <c r="O49">
        <v>1.7746605316338723E-3</v>
      </c>
      <c r="P49">
        <v>1.7141241413738315E-3</v>
      </c>
      <c r="Q49">
        <v>1.8605510664654427E-3</v>
      </c>
      <c r="R49">
        <v>2.006977991557054E-3</v>
      </c>
      <c r="S49">
        <v>1.8732592733223363E-3</v>
      </c>
      <c r="T49">
        <v>1.7395405550876186E-3</v>
      </c>
      <c r="U49">
        <v>1.9352714002267564E-3</v>
      </c>
      <c r="V49">
        <v>2.1310022453658942E-3</v>
      </c>
      <c r="W49">
        <v>9.7867545767096084E-4</v>
      </c>
      <c r="X49">
        <v>1.835122267200561E-3</v>
      </c>
      <c r="Y49">
        <v>1.2673553789091542E-3</v>
      </c>
      <c r="Z49">
        <v>1.663508616172208E-3</v>
      </c>
      <c r="AA49">
        <v>2.0596618534352617E-3</v>
      </c>
      <c r="AB49">
        <v>2.4558150906983157E-3</v>
      </c>
      <c r="AC49">
        <v>2.6330430486315795E-3</v>
      </c>
      <c r="AD49">
        <v>2.8102710065648429E-3</v>
      </c>
      <c r="AE49">
        <v>2.9874989644981063E-3</v>
      </c>
      <c r="AF49" s="9">
        <v>3.1647269224313701E-3</v>
      </c>
    </row>
    <row r="50" spans="1:32" x14ac:dyDescent="0.3">
      <c r="A50" s="28" t="s">
        <v>103</v>
      </c>
      <c r="B50">
        <v>2.42188655561698E-2</v>
      </c>
      <c r="C50">
        <v>2.42188655561698E-2</v>
      </c>
      <c r="D50">
        <v>2.42188655561698E-2</v>
      </c>
      <c r="E50">
        <v>2.42188655561698E-2</v>
      </c>
      <c r="F50">
        <v>2.42188655561698E-2</v>
      </c>
      <c r="G50">
        <v>2.42188655561698E-2</v>
      </c>
      <c r="H50">
        <v>2.42188655561698E-2</v>
      </c>
      <c r="I50">
        <v>2.42188655561698E-2</v>
      </c>
      <c r="J50">
        <v>2.42188655561698E-2</v>
      </c>
      <c r="K50">
        <v>2.42188655561698E-2</v>
      </c>
      <c r="L50">
        <v>2.42188655561698E-2</v>
      </c>
      <c r="M50">
        <v>2.7996996568794487E-2</v>
      </c>
      <c r="N50">
        <v>3.1775127581419177E-2</v>
      </c>
      <c r="O50">
        <v>2.742622989989859E-2</v>
      </c>
      <c r="P50">
        <v>2.3077332218377999E-2</v>
      </c>
      <c r="Q50">
        <v>2.9607154178464774E-2</v>
      </c>
      <c r="R50">
        <v>3.6136976138551553E-2</v>
      </c>
      <c r="S50">
        <v>3.7674196733446769E-2</v>
      </c>
      <c r="T50">
        <v>3.9211417328341977E-2</v>
      </c>
      <c r="U50">
        <v>2.0847772780111757E-2</v>
      </c>
      <c r="V50">
        <v>2.4841282318815339E-3</v>
      </c>
      <c r="W50">
        <v>1.0640095282269403E-2</v>
      </c>
      <c r="X50">
        <v>6.4671682088965681E-3</v>
      </c>
      <c r="Y50">
        <v>2.0883273839263347E-2</v>
      </c>
      <c r="Z50">
        <v>2.4713930635451364E-2</v>
      </c>
      <c r="AA50">
        <v>2.8544587431639377E-2</v>
      </c>
      <c r="AB50">
        <v>3.2375244227827393E-2</v>
      </c>
      <c r="AC50">
        <v>3.3860016414736072E-2</v>
      </c>
      <c r="AD50">
        <v>3.534478860164475E-2</v>
      </c>
      <c r="AE50">
        <v>3.6829560788553421E-2</v>
      </c>
      <c r="AF50" s="9">
        <v>3.83143329754621E-2</v>
      </c>
    </row>
    <row r="51" spans="1:32" x14ac:dyDescent="0.3">
      <c r="A51" s="28" t="s">
        <v>105</v>
      </c>
      <c r="B51">
        <v>1.9389568819846586E-2</v>
      </c>
      <c r="C51">
        <v>1.9389568819846586E-2</v>
      </c>
      <c r="D51">
        <v>1.9389568819846586E-2</v>
      </c>
      <c r="E51">
        <v>1.9389568819846586E-2</v>
      </c>
      <c r="F51">
        <v>1.9389568819846586E-2</v>
      </c>
      <c r="G51">
        <v>1.9389568819846586E-2</v>
      </c>
      <c r="H51">
        <v>1.9389568819846586E-2</v>
      </c>
      <c r="I51">
        <v>1.9389568819846586E-2</v>
      </c>
      <c r="J51">
        <v>1.9389568819846586E-2</v>
      </c>
      <c r="K51">
        <v>1.9389568819846586E-2</v>
      </c>
      <c r="L51">
        <v>1.9389568819846586E-2</v>
      </c>
      <c r="M51">
        <v>2.4570080712112086E-2</v>
      </c>
      <c r="N51">
        <v>2.9750592604377582E-2</v>
      </c>
      <c r="O51">
        <v>3.0876541704784276E-2</v>
      </c>
      <c r="P51">
        <v>3.2002490805190971E-2</v>
      </c>
      <c r="Q51">
        <v>2.7894191331046855E-2</v>
      </c>
      <c r="R51">
        <v>2.3785891856902736E-2</v>
      </c>
      <c r="S51">
        <v>2.2441455815781185E-2</v>
      </c>
      <c r="T51">
        <v>2.1097019774659633E-2</v>
      </c>
      <c r="U51">
        <v>2.8289779072052851E-2</v>
      </c>
      <c r="V51">
        <v>3.5482538369446065E-2</v>
      </c>
      <c r="W51">
        <v>3.1346428467959098E-2</v>
      </c>
      <c r="X51">
        <v>4.243022149939852E-2</v>
      </c>
      <c r="Y51">
        <v>3.172415940584395E-2</v>
      </c>
      <c r="Z51">
        <v>2.1149439603895967E-2</v>
      </c>
      <c r="AA51">
        <v>1.0574719801947983E-2</v>
      </c>
      <c r="AB51">
        <v>0</v>
      </c>
      <c r="AC51">
        <v>1.1607170273552054E-2</v>
      </c>
      <c r="AD51">
        <v>2.3214340547104109E-2</v>
      </c>
      <c r="AE51">
        <v>3.4821510820656161E-2</v>
      </c>
      <c r="AF51" s="9">
        <v>4.6428681094208217E-2</v>
      </c>
    </row>
    <row r="52" spans="1:32" x14ac:dyDescent="0.3">
      <c r="A52" s="28" t="s">
        <v>107</v>
      </c>
      <c r="B52">
        <v>2.9375760776674488E-3</v>
      </c>
      <c r="C52">
        <v>2.9375760776674488E-3</v>
      </c>
      <c r="D52">
        <v>2.9375760776674488E-3</v>
      </c>
      <c r="E52">
        <v>2.9375760776674488E-3</v>
      </c>
      <c r="F52">
        <v>2.9375760776674488E-3</v>
      </c>
      <c r="G52">
        <v>2.9375760776674488E-3</v>
      </c>
      <c r="H52">
        <v>2.9375760776674488E-3</v>
      </c>
      <c r="I52">
        <v>2.9375760776674488E-3</v>
      </c>
      <c r="J52">
        <v>2.9375760776674488E-3</v>
      </c>
      <c r="K52">
        <v>2.9375760776674488E-3</v>
      </c>
      <c r="L52">
        <v>2.9375760776674488E-3</v>
      </c>
      <c r="M52">
        <v>2.0733227858722985E-3</v>
      </c>
      <c r="N52">
        <v>1.209069494077148E-3</v>
      </c>
      <c r="O52">
        <v>1.0951037909898826E-3</v>
      </c>
      <c r="P52">
        <v>9.8113808790261737E-4</v>
      </c>
      <c r="Q52">
        <v>1.9640836221632616E-3</v>
      </c>
      <c r="R52">
        <v>2.9470291564239058E-3</v>
      </c>
      <c r="S52">
        <v>3.9107754823333165E-3</v>
      </c>
      <c r="T52">
        <v>4.8745218082427268E-3</v>
      </c>
      <c r="U52">
        <v>3.8722363125000092E-3</v>
      </c>
      <c r="V52">
        <v>2.8699508167572916E-3</v>
      </c>
      <c r="W52">
        <v>2.1972560706372698E-3</v>
      </c>
      <c r="X52">
        <v>4.7462147694474557E-3</v>
      </c>
      <c r="Y52">
        <v>1.875159303363038E-3</v>
      </c>
      <c r="Z52">
        <v>1.2501062022420252E-3</v>
      </c>
      <c r="AA52">
        <v>6.2505310112101259E-4</v>
      </c>
      <c r="AB52">
        <v>0</v>
      </c>
      <c r="AC52">
        <v>0</v>
      </c>
      <c r="AD52">
        <v>0</v>
      </c>
      <c r="AE52">
        <v>0</v>
      </c>
      <c r="AF52" s="9">
        <v>0</v>
      </c>
    </row>
    <row r="53" spans="1:32" x14ac:dyDescent="0.3">
      <c r="A53" s="28" t="s">
        <v>109</v>
      </c>
      <c r="B53">
        <v>1.0462470958220386E-2</v>
      </c>
      <c r="C53">
        <v>1.0462470958220386E-2</v>
      </c>
      <c r="D53">
        <v>1.0462470958220386E-2</v>
      </c>
      <c r="E53">
        <v>1.0462470958220386E-2</v>
      </c>
      <c r="F53">
        <v>1.0462470958220386E-2</v>
      </c>
      <c r="G53">
        <v>1.0462470958220386E-2</v>
      </c>
      <c r="H53">
        <v>1.0462470958220386E-2</v>
      </c>
      <c r="I53">
        <v>1.0462470958220386E-2</v>
      </c>
      <c r="J53">
        <v>1.0462470958220386E-2</v>
      </c>
      <c r="K53">
        <v>1.0462470958220386E-2</v>
      </c>
      <c r="L53">
        <v>1.0462470958220386E-2</v>
      </c>
      <c r="M53">
        <v>1.2159741687749182E-2</v>
      </c>
      <c r="N53">
        <v>1.3857012417277978E-2</v>
      </c>
      <c r="O53">
        <v>1.4790023953921335E-2</v>
      </c>
      <c r="P53">
        <v>1.5723035490564693E-2</v>
      </c>
      <c r="Q53">
        <v>1.6094187671489013E-2</v>
      </c>
      <c r="R53">
        <v>1.646533985241333E-2</v>
      </c>
      <c r="S53">
        <v>1.423487088913673E-2</v>
      </c>
      <c r="T53">
        <v>1.2004401925860128E-2</v>
      </c>
      <c r="U53">
        <v>1.7449799540202624E-2</v>
      </c>
      <c r="V53">
        <v>2.2895197154545119E-2</v>
      </c>
      <c r="W53">
        <v>1.4746898222397491E-2</v>
      </c>
      <c r="X53">
        <v>7.5280244118242469E-3</v>
      </c>
      <c r="Y53">
        <v>1.8873728661861832E-2</v>
      </c>
      <c r="Z53">
        <v>1.4381597718797247E-2</v>
      </c>
      <c r="AA53">
        <v>9.8894667757326617E-3</v>
      </c>
      <c r="AB53">
        <v>5.3973358326680765E-3</v>
      </c>
      <c r="AC53">
        <v>5.3316248428525457E-3</v>
      </c>
      <c r="AD53">
        <v>5.2659138530370148E-3</v>
      </c>
      <c r="AE53">
        <v>5.200202863221484E-3</v>
      </c>
      <c r="AF53" s="9">
        <v>5.1344918734059532E-3</v>
      </c>
    </row>
    <row r="54" spans="1:32" x14ac:dyDescent="0.3">
      <c r="A54" s="28" t="s">
        <v>111</v>
      </c>
      <c r="B54">
        <v>4.4494485656402957E-4</v>
      </c>
      <c r="C54">
        <v>4.4494485656402957E-4</v>
      </c>
      <c r="D54">
        <v>4.4494485656402957E-4</v>
      </c>
      <c r="E54">
        <v>4.4494485656402957E-4</v>
      </c>
      <c r="F54">
        <v>4.4494485656402957E-4</v>
      </c>
      <c r="G54">
        <v>4.4494485656402957E-4</v>
      </c>
      <c r="H54">
        <v>4.4494485656402957E-4</v>
      </c>
      <c r="I54">
        <v>4.4494485656402957E-4</v>
      </c>
      <c r="J54">
        <v>4.4494485656402957E-4</v>
      </c>
      <c r="K54">
        <v>4.4494485656402957E-4</v>
      </c>
      <c r="L54">
        <v>4.4494485656402957E-4</v>
      </c>
      <c r="M54">
        <v>2.8169648731586627E-4</v>
      </c>
      <c r="N54">
        <v>1.184481180677029E-4</v>
      </c>
      <c r="O54">
        <v>2.1790063761283253E-4</v>
      </c>
      <c r="P54">
        <v>3.1735315715796214E-4</v>
      </c>
      <c r="Q54">
        <v>4.7811313514048789E-4</v>
      </c>
      <c r="R54">
        <v>6.3887311312301365E-4</v>
      </c>
      <c r="S54">
        <v>6.351910507162628E-4</v>
      </c>
      <c r="T54">
        <v>6.3150898830951195E-4</v>
      </c>
      <c r="U54">
        <v>5.777547988339612E-4</v>
      </c>
      <c r="V54">
        <v>5.2400060935841057E-4</v>
      </c>
      <c r="W54">
        <v>1.9582379080118058E-3</v>
      </c>
      <c r="X54">
        <v>1.1047883090648204E-3</v>
      </c>
      <c r="Y54">
        <v>4.4190835323343721E-4</v>
      </c>
      <c r="Z54">
        <v>1.5101940580083007E-3</v>
      </c>
      <c r="AA54">
        <v>2.5784797627831642E-3</v>
      </c>
      <c r="AB54">
        <v>3.6467654675580276E-3</v>
      </c>
      <c r="AC54">
        <v>3.55671967774558E-3</v>
      </c>
      <c r="AD54">
        <v>3.4666738879331324E-3</v>
      </c>
      <c r="AE54">
        <v>3.3766280981206852E-3</v>
      </c>
      <c r="AF54" s="9">
        <v>3.2865823083082376E-3</v>
      </c>
    </row>
    <row r="55" spans="1:32" x14ac:dyDescent="0.3">
      <c r="A55" s="28" t="s">
        <v>5</v>
      </c>
      <c r="B55">
        <v>0</v>
      </c>
      <c r="C55">
        <v>0</v>
      </c>
      <c r="D55">
        <v>0</v>
      </c>
      <c r="E55">
        <v>0</v>
      </c>
      <c r="F55">
        <v>0</v>
      </c>
      <c r="G55">
        <v>0</v>
      </c>
      <c r="H55">
        <v>0</v>
      </c>
      <c r="I55">
        <v>0</v>
      </c>
      <c r="J55">
        <v>0</v>
      </c>
      <c r="K55">
        <v>0</v>
      </c>
      <c r="L55">
        <v>0</v>
      </c>
      <c r="M55">
        <v>0</v>
      </c>
      <c r="N55">
        <v>0</v>
      </c>
      <c r="O55">
        <v>0</v>
      </c>
      <c r="P55">
        <v>0</v>
      </c>
      <c r="Q55">
        <v>0</v>
      </c>
      <c r="R55">
        <v>0</v>
      </c>
      <c r="S55">
        <v>0</v>
      </c>
      <c r="T55">
        <v>0</v>
      </c>
      <c r="U55">
        <v>0</v>
      </c>
      <c r="V55">
        <v>0</v>
      </c>
      <c r="W55">
        <v>0</v>
      </c>
      <c r="X55">
        <v>0</v>
      </c>
      <c r="Y55">
        <v>0</v>
      </c>
      <c r="Z55">
        <v>0</v>
      </c>
      <c r="AA55">
        <v>0</v>
      </c>
      <c r="AB55">
        <v>0</v>
      </c>
      <c r="AC55">
        <v>0</v>
      </c>
      <c r="AD55">
        <v>0</v>
      </c>
      <c r="AE55">
        <v>0</v>
      </c>
      <c r="AF55" s="9">
        <v>0</v>
      </c>
    </row>
    <row r="56" spans="1:32" x14ac:dyDescent="0.3">
      <c r="A56" s="28" t="s">
        <v>25</v>
      </c>
      <c r="B56">
        <v>0</v>
      </c>
      <c r="C56">
        <v>0</v>
      </c>
      <c r="D56">
        <v>0</v>
      </c>
      <c r="E56">
        <v>0</v>
      </c>
      <c r="F56">
        <v>0</v>
      </c>
      <c r="G56">
        <v>0</v>
      </c>
      <c r="H56">
        <v>0</v>
      </c>
      <c r="I56">
        <v>0</v>
      </c>
      <c r="J56">
        <v>0</v>
      </c>
      <c r="K56">
        <v>0</v>
      </c>
      <c r="L56">
        <v>0</v>
      </c>
      <c r="M56">
        <v>0</v>
      </c>
      <c r="N56">
        <v>0</v>
      </c>
      <c r="O56">
        <v>0</v>
      </c>
      <c r="P56">
        <v>0</v>
      </c>
      <c r="Q56">
        <v>0</v>
      </c>
      <c r="R56">
        <v>0</v>
      </c>
      <c r="S56">
        <v>0</v>
      </c>
      <c r="T56">
        <v>0</v>
      </c>
      <c r="U56">
        <v>0</v>
      </c>
      <c r="V56">
        <v>0</v>
      </c>
      <c r="W56">
        <v>0</v>
      </c>
      <c r="X56">
        <v>0</v>
      </c>
      <c r="Y56">
        <v>0</v>
      </c>
      <c r="Z56">
        <v>0</v>
      </c>
      <c r="AA56">
        <v>0</v>
      </c>
      <c r="AB56">
        <v>0</v>
      </c>
      <c r="AC56">
        <v>0</v>
      </c>
      <c r="AD56">
        <v>0</v>
      </c>
      <c r="AE56">
        <v>0</v>
      </c>
      <c r="AF56" s="9">
        <v>0</v>
      </c>
    </row>
    <row r="57" spans="1:32" x14ac:dyDescent="0.3">
      <c r="A57" s="28" t="s">
        <v>75</v>
      </c>
      <c r="B57">
        <v>0</v>
      </c>
      <c r="C57">
        <v>0</v>
      </c>
      <c r="D57">
        <v>0</v>
      </c>
      <c r="E57">
        <v>0</v>
      </c>
      <c r="F57">
        <v>0</v>
      </c>
      <c r="G57">
        <v>0</v>
      </c>
      <c r="H57">
        <v>0</v>
      </c>
      <c r="I57">
        <v>0</v>
      </c>
      <c r="J57">
        <v>0</v>
      </c>
      <c r="K57">
        <v>0</v>
      </c>
      <c r="L57">
        <v>0</v>
      </c>
      <c r="M57">
        <v>0</v>
      </c>
      <c r="N57">
        <v>0</v>
      </c>
      <c r="O57">
        <v>0</v>
      </c>
      <c r="P57">
        <v>0</v>
      </c>
      <c r="Q57">
        <v>0</v>
      </c>
      <c r="R57">
        <v>0</v>
      </c>
      <c r="S57">
        <v>0</v>
      </c>
      <c r="T57">
        <v>0</v>
      </c>
      <c r="U57">
        <v>0</v>
      </c>
      <c r="V57">
        <v>0</v>
      </c>
      <c r="W57">
        <v>0</v>
      </c>
      <c r="X57">
        <v>0</v>
      </c>
      <c r="Y57">
        <v>0</v>
      </c>
      <c r="Z57">
        <v>0</v>
      </c>
      <c r="AA57">
        <v>0</v>
      </c>
      <c r="AB57">
        <v>0</v>
      </c>
      <c r="AC57">
        <v>0</v>
      </c>
      <c r="AD57">
        <v>0</v>
      </c>
      <c r="AE57">
        <v>0</v>
      </c>
      <c r="AF57" s="9">
        <v>0</v>
      </c>
    </row>
    <row r="58" spans="1:32" x14ac:dyDescent="0.3">
      <c r="A58" s="28" t="s">
        <v>85</v>
      </c>
      <c r="B58">
        <v>1.0285433039939628E-4</v>
      </c>
      <c r="C58">
        <v>1.0285433039939628E-4</v>
      </c>
      <c r="D58">
        <v>1.0285433039939628E-4</v>
      </c>
      <c r="E58">
        <v>1.0285433039939628E-4</v>
      </c>
      <c r="F58">
        <v>1.0285433039939628E-4</v>
      </c>
      <c r="G58">
        <v>1.0285433039939628E-4</v>
      </c>
      <c r="H58">
        <v>1.0285433039939628E-4</v>
      </c>
      <c r="I58">
        <v>1.0285433039939628E-4</v>
      </c>
      <c r="J58">
        <v>1.0285433039939628E-4</v>
      </c>
      <c r="K58">
        <v>1.0285433039939628E-4</v>
      </c>
      <c r="L58">
        <v>1.0285433039939628E-4</v>
      </c>
      <c r="M58">
        <v>1.1742155500827572E-4</v>
      </c>
      <c r="N58">
        <v>1.3198877961715516E-4</v>
      </c>
      <c r="O58">
        <v>1.2552077485834961E-4</v>
      </c>
      <c r="P58">
        <v>1.1905277009954407E-4</v>
      </c>
      <c r="Q58">
        <v>1.1682422641114614E-4</v>
      </c>
      <c r="R58">
        <v>1.145956827227482E-4</v>
      </c>
      <c r="S58">
        <v>1.6750093577803341E-4</v>
      </c>
      <c r="T58">
        <v>2.2040618883331864E-4</v>
      </c>
      <c r="U58">
        <v>2.3969431554946653E-4</v>
      </c>
      <c r="V58">
        <v>2.5898244226561443E-4</v>
      </c>
      <c r="W58">
        <v>4.1037298241102069E-4</v>
      </c>
      <c r="X58">
        <v>5.7659998452302822E-4</v>
      </c>
      <c r="Y58">
        <v>2.2812161693900094E-4</v>
      </c>
      <c r="Z58">
        <v>9.0807007107728368E-4</v>
      </c>
      <c r="AA58">
        <v>1.5880185252155664E-3</v>
      </c>
      <c r="AB58">
        <v>2.2679669793538491E-3</v>
      </c>
      <c r="AC58">
        <v>2.2184930646056587E-3</v>
      </c>
      <c r="AD58">
        <v>2.1690191498574679E-3</v>
      </c>
      <c r="AE58">
        <v>2.1195452351092776E-3</v>
      </c>
      <c r="AF58" s="9">
        <v>2.0700713203610872E-3</v>
      </c>
    </row>
    <row r="59" spans="1:32" x14ac:dyDescent="0.3">
      <c r="A59" s="28" t="s">
        <v>305</v>
      </c>
      <c r="B59">
        <v>0</v>
      </c>
      <c r="C59">
        <v>0</v>
      </c>
      <c r="D59">
        <v>0</v>
      </c>
      <c r="E59">
        <v>0</v>
      </c>
      <c r="F59">
        <v>0</v>
      </c>
      <c r="G59">
        <v>0</v>
      </c>
      <c r="H59">
        <v>0</v>
      </c>
      <c r="I59">
        <v>0</v>
      </c>
      <c r="J59">
        <v>0</v>
      </c>
      <c r="K59">
        <v>0</v>
      </c>
      <c r="L59">
        <v>0</v>
      </c>
      <c r="M59">
        <v>0</v>
      </c>
      <c r="N59">
        <v>0</v>
      </c>
      <c r="O59">
        <v>0</v>
      </c>
      <c r="P59">
        <v>0</v>
      </c>
      <c r="Q59">
        <v>0</v>
      </c>
      <c r="R59">
        <v>0</v>
      </c>
      <c r="S59">
        <v>0</v>
      </c>
      <c r="T59">
        <v>0</v>
      </c>
      <c r="U59">
        <v>0</v>
      </c>
      <c r="V59">
        <v>0</v>
      </c>
      <c r="W59">
        <v>0</v>
      </c>
      <c r="X59">
        <v>0</v>
      </c>
      <c r="Y59">
        <v>0</v>
      </c>
      <c r="Z59">
        <v>0</v>
      </c>
      <c r="AA59">
        <v>0</v>
      </c>
      <c r="AB59">
        <v>0</v>
      </c>
      <c r="AC59">
        <v>0</v>
      </c>
      <c r="AD59">
        <v>0</v>
      </c>
      <c r="AE59">
        <v>0</v>
      </c>
      <c r="AF59" s="9">
        <v>0</v>
      </c>
    </row>
    <row r="60" spans="1:32" x14ac:dyDescent="0.3">
      <c r="A60" s="27" t="s">
        <v>97</v>
      </c>
      <c r="B60" s="3">
        <v>0</v>
      </c>
      <c r="C60" s="3">
        <v>0</v>
      </c>
      <c r="D60" s="3">
        <v>0</v>
      </c>
      <c r="E60" s="3">
        <v>0</v>
      </c>
      <c r="F60" s="3">
        <v>0</v>
      </c>
      <c r="G60" s="3">
        <v>0</v>
      </c>
      <c r="H60" s="3">
        <v>0</v>
      </c>
      <c r="I60" s="3">
        <v>0</v>
      </c>
      <c r="J60" s="3">
        <v>0</v>
      </c>
      <c r="K60" s="3">
        <v>0</v>
      </c>
      <c r="L60" s="3">
        <v>0</v>
      </c>
      <c r="M60" s="3">
        <v>0</v>
      </c>
      <c r="N60" s="3">
        <v>0</v>
      </c>
      <c r="O60" s="3">
        <v>0</v>
      </c>
      <c r="P60" s="3">
        <v>0</v>
      </c>
      <c r="Q60" s="3">
        <v>0</v>
      </c>
      <c r="R60" s="3">
        <v>0</v>
      </c>
      <c r="S60" s="3">
        <v>0</v>
      </c>
      <c r="T60" s="3">
        <v>0</v>
      </c>
      <c r="U60" s="3">
        <v>0</v>
      </c>
      <c r="V60" s="3">
        <v>0</v>
      </c>
      <c r="W60" s="3">
        <v>0</v>
      </c>
      <c r="X60" s="3">
        <v>0</v>
      </c>
      <c r="Y60" s="3">
        <v>0</v>
      </c>
      <c r="Z60" s="3">
        <v>0</v>
      </c>
      <c r="AA60" s="3">
        <v>0</v>
      </c>
      <c r="AB60" s="3">
        <v>0</v>
      </c>
      <c r="AC60" s="3">
        <v>0</v>
      </c>
      <c r="AD60" s="3">
        <v>0</v>
      </c>
      <c r="AE60" s="3">
        <v>0</v>
      </c>
      <c r="AF60" s="10">
        <v>0</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8807AB-F9A1-46EE-A232-E44564202216}">
  <dimension ref="A1:E48"/>
  <sheetViews>
    <sheetView tabSelected="1" topLeftCell="A13" workbookViewId="0">
      <selection activeCell="A50" sqref="A50"/>
    </sheetView>
  </sheetViews>
  <sheetFormatPr defaultRowHeight="14.4" x14ac:dyDescent="0.3"/>
  <cols>
    <col min="1" max="1" width="29" style="124" bestFit="1" customWidth="1"/>
    <col min="2" max="2" width="11.6640625" style="98" customWidth="1"/>
    <col min="3" max="3" width="10.33203125" style="98" customWidth="1"/>
    <col min="4" max="4" width="10.5546875" style="98" customWidth="1"/>
    <col min="5" max="5" width="11.88671875" style="98" customWidth="1"/>
  </cols>
  <sheetData>
    <row r="1" spans="1:5" x14ac:dyDescent="0.3">
      <c r="A1" s="141" t="s">
        <v>307</v>
      </c>
      <c r="B1" s="141"/>
      <c r="C1" s="141"/>
      <c r="D1" s="141"/>
      <c r="E1" s="141"/>
    </row>
    <row r="2" spans="1:5" ht="30" customHeight="1" x14ac:dyDescent="0.3">
      <c r="A2" s="115" t="s">
        <v>0</v>
      </c>
      <c r="B2" s="116" t="s">
        <v>155</v>
      </c>
      <c r="C2" s="116" t="s">
        <v>156</v>
      </c>
      <c r="D2" s="116" t="s">
        <v>138</v>
      </c>
      <c r="E2" s="117" t="s">
        <v>157</v>
      </c>
    </row>
    <row r="3" spans="1:5" x14ac:dyDescent="0.3">
      <c r="A3" s="118" t="s">
        <v>1</v>
      </c>
      <c r="B3" s="119">
        <v>0</v>
      </c>
      <c r="C3" s="119">
        <v>1</v>
      </c>
      <c r="D3" s="119">
        <v>1</v>
      </c>
      <c r="E3" s="120">
        <v>0</v>
      </c>
    </row>
    <row r="4" spans="1:5" x14ac:dyDescent="0.3">
      <c r="A4" s="118" t="s">
        <v>9</v>
      </c>
      <c r="B4" s="119">
        <v>1</v>
      </c>
      <c r="C4" s="119">
        <v>0</v>
      </c>
      <c r="D4" s="119">
        <v>1</v>
      </c>
      <c r="E4" s="120">
        <v>4.0000000000000001E-3</v>
      </c>
    </row>
    <row r="5" spans="1:5" x14ac:dyDescent="0.3">
      <c r="A5" s="118" t="s">
        <v>11</v>
      </c>
      <c r="B5" s="119">
        <v>59</v>
      </c>
      <c r="C5" s="119">
        <v>2</v>
      </c>
      <c r="D5" s="119">
        <v>76</v>
      </c>
      <c r="E5" s="120">
        <v>0.214</v>
      </c>
    </row>
    <row r="6" spans="1:5" x14ac:dyDescent="0.3">
      <c r="A6" s="118" t="s">
        <v>13</v>
      </c>
      <c r="B6" s="119">
        <v>1</v>
      </c>
      <c r="C6" s="119">
        <v>1</v>
      </c>
      <c r="D6" s="119">
        <v>2</v>
      </c>
      <c r="E6" s="120">
        <v>4.0000000000000001E-3</v>
      </c>
    </row>
    <row r="7" spans="1:5" x14ac:dyDescent="0.3">
      <c r="A7" s="118" t="s">
        <v>15</v>
      </c>
      <c r="B7" s="119">
        <v>5</v>
      </c>
      <c r="C7" s="119">
        <v>1</v>
      </c>
      <c r="D7" s="119">
        <v>9</v>
      </c>
      <c r="E7" s="120">
        <v>1.7999999999999999E-2</v>
      </c>
    </row>
    <row r="8" spans="1:5" x14ac:dyDescent="0.3">
      <c r="A8" s="118" t="s">
        <v>21</v>
      </c>
      <c r="B8" s="119">
        <v>10</v>
      </c>
      <c r="C8" s="119">
        <v>0</v>
      </c>
      <c r="D8" s="119">
        <v>10</v>
      </c>
      <c r="E8" s="120">
        <v>3.5999999999999997E-2</v>
      </c>
    </row>
    <row r="9" spans="1:5" x14ac:dyDescent="0.3">
      <c r="A9" s="118" t="s">
        <v>23</v>
      </c>
      <c r="B9" s="119">
        <v>5</v>
      </c>
      <c r="C9" s="119">
        <v>0</v>
      </c>
      <c r="D9" s="119">
        <v>7</v>
      </c>
      <c r="E9" s="120">
        <v>1.7999999999999999E-2</v>
      </c>
    </row>
    <row r="10" spans="1:5" x14ac:dyDescent="0.3">
      <c r="A10" s="118" t="s">
        <v>27</v>
      </c>
      <c r="B10" s="119">
        <v>0</v>
      </c>
      <c r="C10" s="119">
        <v>1</v>
      </c>
      <c r="D10" s="119">
        <v>1</v>
      </c>
      <c r="E10" s="120">
        <v>0</v>
      </c>
    </row>
    <row r="11" spans="1:5" x14ac:dyDescent="0.3">
      <c r="A11" s="118" t="s">
        <v>35</v>
      </c>
      <c r="B11" s="119">
        <v>3</v>
      </c>
      <c r="C11" s="119">
        <v>0</v>
      </c>
      <c r="D11" s="119">
        <v>3</v>
      </c>
      <c r="E11" s="120">
        <v>1.0999999999999999E-2</v>
      </c>
    </row>
    <row r="12" spans="1:5" x14ac:dyDescent="0.3">
      <c r="A12" s="118" t="s">
        <v>29</v>
      </c>
      <c r="B12" s="119">
        <v>1</v>
      </c>
      <c r="C12" s="119">
        <v>0</v>
      </c>
      <c r="D12" s="119">
        <v>1</v>
      </c>
      <c r="E12" s="120">
        <v>4.0000000000000001E-3</v>
      </c>
    </row>
    <row r="13" spans="1:5" x14ac:dyDescent="0.3">
      <c r="A13" s="118" t="s">
        <v>31</v>
      </c>
      <c r="B13" s="119">
        <v>0</v>
      </c>
      <c r="C13" s="119">
        <v>0</v>
      </c>
      <c r="D13" s="119">
        <v>1</v>
      </c>
      <c r="E13" s="120">
        <v>0</v>
      </c>
    </row>
    <row r="14" spans="1:5" x14ac:dyDescent="0.3">
      <c r="A14" s="118" t="s">
        <v>33</v>
      </c>
      <c r="B14" s="119">
        <v>5</v>
      </c>
      <c r="C14" s="119">
        <v>0</v>
      </c>
      <c r="D14" s="119">
        <v>5</v>
      </c>
      <c r="E14" s="120">
        <v>1.7999999999999999E-2</v>
      </c>
    </row>
    <row r="15" spans="1:5" x14ac:dyDescent="0.3">
      <c r="A15" s="118" t="s">
        <v>37</v>
      </c>
      <c r="B15" s="119">
        <v>1</v>
      </c>
      <c r="C15" s="119">
        <v>0</v>
      </c>
      <c r="D15" s="119">
        <v>1</v>
      </c>
      <c r="E15" s="120">
        <v>4.0000000000000001E-3</v>
      </c>
    </row>
    <row r="16" spans="1:5" x14ac:dyDescent="0.3">
      <c r="A16" s="118" t="s">
        <v>47</v>
      </c>
      <c r="B16" s="119">
        <v>20</v>
      </c>
      <c r="C16" s="119">
        <v>1</v>
      </c>
      <c r="D16" s="119">
        <v>21</v>
      </c>
      <c r="E16" s="120">
        <v>7.1999999999999995E-2</v>
      </c>
    </row>
    <row r="17" spans="1:5" x14ac:dyDescent="0.3">
      <c r="A17" s="118" t="s">
        <v>45</v>
      </c>
      <c r="B17" s="119">
        <v>1</v>
      </c>
      <c r="C17" s="119">
        <v>0</v>
      </c>
      <c r="D17" s="119">
        <v>5</v>
      </c>
      <c r="E17" s="120">
        <v>4.0000000000000001E-3</v>
      </c>
    </row>
    <row r="18" spans="1:5" x14ac:dyDescent="0.3">
      <c r="A18" s="118" t="s">
        <v>43</v>
      </c>
      <c r="B18" s="119">
        <v>3</v>
      </c>
      <c r="C18" s="119">
        <v>0</v>
      </c>
      <c r="D18" s="119">
        <v>3</v>
      </c>
      <c r="E18" s="120">
        <v>1.0999999999999999E-2</v>
      </c>
    </row>
    <row r="19" spans="1:5" x14ac:dyDescent="0.3">
      <c r="A19" s="118" t="s">
        <v>49</v>
      </c>
      <c r="B19" s="119">
        <v>7</v>
      </c>
      <c r="C19" s="119">
        <v>0</v>
      </c>
      <c r="D19" s="119">
        <v>7</v>
      </c>
      <c r="E19" s="120">
        <v>2.5000000000000001E-2</v>
      </c>
    </row>
    <row r="20" spans="1:5" x14ac:dyDescent="0.3">
      <c r="A20" s="118" t="s">
        <v>51</v>
      </c>
      <c r="B20" s="119">
        <v>7</v>
      </c>
      <c r="C20" s="119">
        <v>0</v>
      </c>
      <c r="D20" s="119">
        <v>8</v>
      </c>
      <c r="E20" s="120">
        <v>2.5000000000000001E-2</v>
      </c>
    </row>
    <row r="21" spans="1:5" x14ac:dyDescent="0.3">
      <c r="A21" s="118" t="s">
        <v>55</v>
      </c>
      <c r="B21" s="119">
        <v>5</v>
      </c>
      <c r="C21" s="119">
        <v>0</v>
      </c>
      <c r="D21" s="119">
        <v>5</v>
      </c>
      <c r="E21" s="120">
        <v>1.7999999999999999E-2</v>
      </c>
    </row>
    <row r="22" spans="1:5" x14ac:dyDescent="0.3">
      <c r="A22" s="118" t="s">
        <v>71</v>
      </c>
      <c r="B22" s="119">
        <v>7</v>
      </c>
      <c r="C22" s="119">
        <v>1</v>
      </c>
      <c r="D22" s="119">
        <v>11</v>
      </c>
      <c r="E22" s="120">
        <v>2.5000000000000001E-2</v>
      </c>
    </row>
    <row r="23" spans="1:5" x14ac:dyDescent="0.3">
      <c r="A23" s="118" t="s">
        <v>73</v>
      </c>
      <c r="B23" s="119">
        <v>2</v>
      </c>
      <c r="C23" s="119">
        <v>0</v>
      </c>
      <c r="D23" s="119">
        <v>2</v>
      </c>
      <c r="E23" s="120">
        <v>7.0000000000000001E-3</v>
      </c>
    </row>
    <row r="24" spans="1:5" x14ac:dyDescent="0.3">
      <c r="A24" s="118" t="s">
        <v>63</v>
      </c>
      <c r="B24" s="119">
        <v>6</v>
      </c>
      <c r="C24" s="119">
        <v>0</v>
      </c>
      <c r="D24" s="119">
        <v>6</v>
      </c>
      <c r="E24" s="120">
        <v>2.1999999999999999E-2</v>
      </c>
    </row>
    <row r="25" spans="1:5" x14ac:dyDescent="0.3">
      <c r="A25" s="118" t="s">
        <v>65</v>
      </c>
      <c r="B25" s="119">
        <v>11</v>
      </c>
      <c r="C25" s="119">
        <v>1</v>
      </c>
      <c r="D25" s="119">
        <v>17</v>
      </c>
      <c r="E25" s="120">
        <v>0.04</v>
      </c>
    </row>
    <row r="26" spans="1:5" x14ac:dyDescent="0.3">
      <c r="A26" s="118" t="s">
        <v>69</v>
      </c>
      <c r="B26" s="119">
        <v>18</v>
      </c>
      <c r="C26" s="119">
        <v>1</v>
      </c>
      <c r="D26" s="119">
        <v>19</v>
      </c>
      <c r="E26" s="120">
        <v>6.5000000000000002E-2</v>
      </c>
    </row>
    <row r="27" spans="1:5" x14ac:dyDescent="0.3">
      <c r="A27" s="118" t="s">
        <v>77</v>
      </c>
      <c r="B27" s="119">
        <v>44</v>
      </c>
      <c r="C27" s="119">
        <v>0</v>
      </c>
      <c r="D27" s="119">
        <v>44</v>
      </c>
      <c r="E27" s="120">
        <v>0.159</v>
      </c>
    </row>
    <row r="28" spans="1:5" x14ac:dyDescent="0.3">
      <c r="A28" s="118" t="s">
        <v>81</v>
      </c>
      <c r="B28" s="119">
        <v>7</v>
      </c>
      <c r="C28" s="119">
        <v>1</v>
      </c>
      <c r="D28" s="119">
        <v>8</v>
      </c>
      <c r="E28" s="120">
        <v>2.5000000000000001E-2</v>
      </c>
    </row>
    <row r="29" spans="1:5" x14ac:dyDescent="0.3">
      <c r="A29" s="118" t="s">
        <v>83</v>
      </c>
      <c r="B29" s="119">
        <v>9</v>
      </c>
      <c r="C29" s="119">
        <v>0</v>
      </c>
      <c r="D29" s="119">
        <v>12</v>
      </c>
      <c r="E29" s="120">
        <v>3.3000000000000002E-2</v>
      </c>
    </row>
    <row r="30" spans="1:5" x14ac:dyDescent="0.3">
      <c r="A30" s="118" t="s">
        <v>87</v>
      </c>
      <c r="B30" s="119">
        <v>1</v>
      </c>
      <c r="C30" s="119">
        <v>0</v>
      </c>
      <c r="D30" s="119">
        <v>3</v>
      </c>
      <c r="E30" s="120">
        <v>4.0000000000000001E-3</v>
      </c>
    </row>
    <row r="31" spans="1:5" x14ac:dyDescent="0.3">
      <c r="A31" s="118" t="s">
        <v>89</v>
      </c>
      <c r="B31" s="119">
        <v>0</v>
      </c>
      <c r="C31" s="119">
        <v>1</v>
      </c>
      <c r="D31" s="119">
        <v>1</v>
      </c>
      <c r="E31" s="120">
        <v>0</v>
      </c>
    </row>
    <row r="32" spans="1:5" x14ac:dyDescent="0.3">
      <c r="A32" s="118" t="s">
        <v>93</v>
      </c>
      <c r="B32" s="119">
        <v>4</v>
      </c>
      <c r="C32" s="119">
        <v>0</v>
      </c>
      <c r="D32" s="119">
        <v>4</v>
      </c>
      <c r="E32" s="120">
        <v>1.4E-2</v>
      </c>
    </row>
    <row r="33" spans="1:5" x14ac:dyDescent="0.3">
      <c r="A33" s="118" t="s">
        <v>95</v>
      </c>
      <c r="B33" s="119">
        <v>5</v>
      </c>
      <c r="C33" s="119">
        <v>0</v>
      </c>
      <c r="D33" s="119">
        <v>5</v>
      </c>
      <c r="E33" s="120">
        <v>1.7999999999999999E-2</v>
      </c>
    </row>
    <row r="34" spans="1:5" x14ac:dyDescent="0.3">
      <c r="A34" s="118" t="s">
        <v>103</v>
      </c>
      <c r="B34" s="119">
        <v>2</v>
      </c>
      <c r="C34" s="119">
        <v>0</v>
      </c>
      <c r="D34" s="119">
        <v>5</v>
      </c>
      <c r="E34" s="120">
        <v>7.0000000000000001E-3</v>
      </c>
    </row>
    <row r="35" spans="1:5" x14ac:dyDescent="0.3">
      <c r="A35" s="118" t="s">
        <v>101</v>
      </c>
      <c r="B35" s="119">
        <v>7</v>
      </c>
      <c r="C35" s="119">
        <v>0</v>
      </c>
      <c r="D35" s="119">
        <v>7</v>
      </c>
      <c r="E35" s="120">
        <v>2.5000000000000001E-2</v>
      </c>
    </row>
    <row r="36" spans="1:5" x14ac:dyDescent="0.3">
      <c r="A36" s="118" t="s">
        <v>105</v>
      </c>
      <c r="B36" s="119">
        <v>1</v>
      </c>
      <c r="C36" s="119">
        <v>0</v>
      </c>
      <c r="D36" s="119">
        <v>1</v>
      </c>
      <c r="E36" s="120">
        <v>4.0000000000000001E-3</v>
      </c>
    </row>
    <row r="37" spans="1:5" x14ac:dyDescent="0.3">
      <c r="A37" s="118" t="s">
        <v>109</v>
      </c>
      <c r="B37" s="119">
        <v>18</v>
      </c>
      <c r="C37" s="119">
        <v>0</v>
      </c>
      <c r="D37" s="119">
        <v>18</v>
      </c>
      <c r="E37" s="120">
        <v>6.5000000000000002E-2</v>
      </c>
    </row>
    <row r="38" spans="1:5" x14ac:dyDescent="0.3">
      <c r="A38" s="118" t="s">
        <v>5</v>
      </c>
      <c r="B38" s="119">
        <v>0</v>
      </c>
      <c r="C38" s="119">
        <v>0</v>
      </c>
      <c r="D38" s="119">
        <v>0</v>
      </c>
      <c r="E38" s="121">
        <v>0</v>
      </c>
    </row>
    <row r="39" spans="1:5" x14ac:dyDescent="0.3">
      <c r="A39" s="118" t="s">
        <v>25</v>
      </c>
      <c r="B39" s="119">
        <v>0</v>
      </c>
      <c r="C39" s="119">
        <v>0</v>
      </c>
      <c r="D39" s="119">
        <v>0</v>
      </c>
      <c r="E39" s="121">
        <v>0</v>
      </c>
    </row>
    <row r="40" spans="1:5" x14ac:dyDescent="0.3">
      <c r="A40" s="118" t="s">
        <v>75</v>
      </c>
      <c r="B40" s="119">
        <v>0</v>
      </c>
      <c r="C40" s="119">
        <v>0</v>
      </c>
      <c r="D40" s="119">
        <v>0</v>
      </c>
      <c r="E40" s="121">
        <v>0</v>
      </c>
    </row>
    <row r="41" spans="1:5" x14ac:dyDescent="0.3">
      <c r="A41" s="118" t="s">
        <v>85</v>
      </c>
      <c r="B41" s="119" t="s">
        <v>158</v>
      </c>
      <c r="C41" s="119" t="s">
        <v>158</v>
      </c>
      <c r="D41" s="119">
        <v>0</v>
      </c>
      <c r="E41" s="121">
        <v>0</v>
      </c>
    </row>
    <row r="42" spans="1:5" x14ac:dyDescent="0.3">
      <c r="A42" s="118" t="s">
        <v>305</v>
      </c>
      <c r="B42" s="119">
        <v>0</v>
      </c>
      <c r="C42" s="119">
        <v>0</v>
      </c>
      <c r="D42" s="119">
        <v>0</v>
      </c>
      <c r="E42" s="121">
        <v>0</v>
      </c>
    </row>
    <row r="43" spans="1:5" x14ac:dyDescent="0.3">
      <c r="A43" s="122" t="s">
        <v>97</v>
      </c>
      <c r="B43" s="114">
        <v>0</v>
      </c>
      <c r="C43" s="114">
        <v>0</v>
      </c>
      <c r="D43" s="114">
        <v>0</v>
      </c>
      <c r="E43" s="123">
        <v>0</v>
      </c>
    </row>
    <row r="45" spans="1:5" x14ac:dyDescent="0.3">
      <c r="A45" s="124" t="s">
        <v>159</v>
      </c>
    </row>
    <row r="46" spans="1:5" x14ac:dyDescent="0.3">
      <c r="A46" s="124" t="s">
        <v>160</v>
      </c>
    </row>
    <row r="47" spans="1:5" x14ac:dyDescent="0.3">
      <c r="A47" s="124" t="s">
        <v>161</v>
      </c>
    </row>
    <row r="48" spans="1:5" x14ac:dyDescent="0.3">
      <c r="A48" s="124" t="s">
        <v>306</v>
      </c>
    </row>
  </sheetData>
  <mergeCells count="1">
    <mergeCell ref="A1:E1"/>
  </mergeCell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6C0A2-7D6C-4BAB-BBE3-399860058D22}">
  <dimension ref="A1:K40"/>
  <sheetViews>
    <sheetView topLeftCell="A4" workbookViewId="0">
      <selection activeCell="G22" sqref="G22"/>
    </sheetView>
  </sheetViews>
  <sheetFormatPr defaultRowHeight="14.4" x14ac:dyDescent="0.3"/>
  <cols>
    <col min="2" max="2" width="7.33203125" bestFit="1" customWidth="1"/>
    <col min="3" max="3" width="15.6640625" customWidth="1"/>
  </cols>
  <sheetData>
    <row r="1" spans="1:11" x14ac:dyDescent="0.3">
      <c r="A1" s="161" t="s">
        <v>298</v>
      </c>
      <c r="B1" s="162"/>
      <c r="C1" s="162"/>
      <c r="D1" s="162"/>
      <c r="E1" s="162"/>
      <c r="F1" s="162"/>
      <c r="G1" s="162"/>
      <c r="H1" s="162"/>
      <c r="I1" s="162"/>
      <c r="J1" s="162"/>
      <c r="K1" s="162"/>
    </row>
    <row r="2" spans="1:11" x14ac:dyDescent="0.3">
      <c r="A2" s="161" t="s">
        <v>309</v>
      </c>
      <c r="B2" s="162"/>
      <c r="C2" s="162"/>
      <c r="D2" s="162"/>
      <c r="E2" s="162"/>
      <c r="F2" s="162"/>
      <c r="G2" s="162"/>
      <c r="H2" s="162"/>
      <c r="I2" s="162"/>
      <c r="J2" s="162"/>
      <c r="K2" s="162"/>
    </row>
    <row r="3" spans="1:11" x14ac:dyDescent="0.3">
      <c r="A3" s="163" t="s">
        <v>291</v>
      </c>
      <c r="B3" s="162"/>
      <c r="C3" s="162"/>
      <c r="D3" s="162"/>
      <c r="E3" s="162"/>
      <c r="F3" s="162"/>
      <c r="G3" s="162"/>
      <c r="H3" s="162"/>
      <c r="I3" s="162"/>
      <c r="J3" s="162"/>
      <c r="K3" s="162"/>
    </row>
    <row r="4" spans="1:11" x14ac:dyDescent="0.3">
      <c r="A4" s="163" t="s">
        <v>292</v>
      </c>
      <c r="B4" s="162"/>
      <c r="C4" s="162"/>
      <c r="D4" s="162"/>
      <c r="E4" s="162"/>
      <c r="F4" s="162"/>
      <c r="G4" s="162"/>
      <c r="H4" s="162"/>
      <c r="I4" s="162"/>
      <c r="J4" s="162"/>
      <c r="K4" s="162"/>
    </row>
    <row r="5" spans="1:11" x14ac:dyDescent="0.3">
      <c r="A5" s="164" t="s">
        <v>0</v>
      </c>
      <c r="B5" s="164">
        <v>2019</v>
      </c>
      <c r="C5" s="164" t="s">
        <v>252</v>
      </c>
    </row>
    <row r="6" spans="1:11" x14ac:dyDescent="0.3">
      <c r="A6" s="162" t="s">
        <v>2</v>
      </c>
      <c r="B6" s="165">
        <v>0.16982573534594358</v>
      </c>
      <c r="C6" s="166">
        <v>333832.63928990322</v>
      </c>
    </row>
    <row r="7" spans="1:11" x14ac:dyDescent="0.3">
      <c r="A7" s="162" t="s">
        <v>8</v>
      </c>
      <c r="B7" s="165">
        <v>2.7106049548444561E-2</v>
      </c>
      <c r="C7" s="166">
        <v>53283.349800000004</v>
      </c>
    </row>
    <row r="8" spans="1:11" x14ac:dyDescent="0.3">
      <c r="A8" s="162" t="s">
        <v>12</v>
      </c>
      <c r="B8" s="165">
        <v>2.9983266471465044E-4</v>
      </c>
      <c r="C8" s="166">
        <v>589.39200000000005</v>
      </c>
    </row>
    <row r="9" spans="1:11" x14ac:dyDescent="0.3">
      <c r="A9" s="162" t="s">
        <v>16</v>
      </c>
      <c r="B9" s="165">
        <v>2.1943296533226794E-3</v>
      </c>
      <c r="C9" s="166">
        <v>4313.47379799999</v>
      </c>
    </row>
    <row r="10" spans="1:11" x14ac:dyDescent="0.3">
      <c r="A10" s="162" t="s">
        <v>22</v>
      </c>
      <c r="B10" s="165">
        <v>0.18607871534604931</v>
      </c>
      <c r="C10" s="166">
        <v>365781.71460942843</v>
      </c>
    </row>
    <row r="11" spans="1:11" x14ac:dyDescent="0.3">
      <c r="A11" s="162" t="s">
        <v>24</v>
      </c>
      <c r="B11" s="165">
        <v>3.6626258140229517E-2</v>
      </c>
      <c r="C11" s="166">
        <v>71997.570906194072</v>
      </c>
    </row>
    <row r="12" spans="1:11" x14ac:dyDescent="0.3">
      <c r="A12" s="162" t="s">
        <v>36</v>
      </c>
      <c r="B12" s="165">
        <v>0</v>
      </c>
      <c r="C12" s="166">
        <v>0</v>
      </c>
    </row>
    <row r="13" spans="1:11" x14ac:dyDescent="0.3">
      <c r="A13" s="162" t="s">
        <v>30</v>
      </c>
      <c r="B13" s="165">
        <v>5.3083921618055649E-3</v>
      </c>
      <c r="C13" s="166">
        <v>10434.9</v>
      </c>
    </row>
    <row r="14" spans="1:11" x14ac:dyDescent="0.3">
      <c r="A14" s="162" t="s">
        <v>34</v>
      </c>
      <c r="B14" s="165">
        <v>7.7099217683924178E-4</v>
      </c>
      <c r="C14" s="166">
        <v>1515.5674299999998</v>
      </c>
    </row>
    <row r="15" spans="1:11" x14ac:dyDescent="0.3">
      <c r="A15" s="162" t="s">
        <v>40</v>
      </c>
      <c r="B15" s="165">
        <v>1.173651747588539E-2</v>
      </c>
      <c r="C15" s="166">
        <v>23070.900279428573</v>
      </c>
    </row>
    <row r="16" spans="1:11" x14ac:dyDescent="0.3">
      <c r="A16" s="162" t="s">
        <v>42</v>
      </c>
      <c r="B16" s="165">
        <v>3.6574737812033652E-2</v>
      </c>
      <c r="C16" s="166">
        <v>71896.29551878784</v>
      </c>
    </row>
    <row r="17" spans="1:3" x14ac:dyDescent="0.3">
      <c r="A17" s="162" t="s">
        <v>48</v>
      </c>
      <c r="B17" s="165">
        <v>1.5770969644038982E-3</v>
      </c>
      <c r="C17" s="166">
        <v>3100.1569989999953</v>
      </c>
    </row>
    <row r="18" spans="1:3" x14ac:dyDescent="0.3">
      <c r="A18" s="162" t="s">
        <v>46</v>
      </c>
      <c r="B18" s="165">
        <v>7.3760423728760502E-2</v>
      </c>
      <c r="C18" s="166">
        <v>144993.55400024698</v>
      </c>
    </row>
    <row r="19" spans="1:3" x14ac:dyDescent="0.3">
      <c r="A19" s="162" t="s">
        <v>44</v>
      </c>
      <c r="B19" s="165">
        <v>2.55680047157394E-2</v>
      </c>
      <c r="C19" s="166">
        <v>50259.959000000003</v>
      </c>
    </row>
    <row r="20" spans="1:3" x14ac:dyDescent="0.3">
      <c r="A20" s="162" t="s">
        <v>50</v>
      </c>
      <c r="B20" s="165">
        <v>1.7984814448472251E-2</v>
      </c>
      <c r="C20" s="166">
        <v>35353.405432</v>
      </c>
    </row>
    <row r="21" spans="1:3" x14ac:dyDescent="0.3">
      <c r="A21" s="162" t="s">
        <v>52</v>
      </c>
      <c r="B21" s="165">
        <v>1.5473192193789049E-2</v>
      </c>
      <c r="C21" s="166">
        <v>30416.218000000001</v>
      </c>
    </row>
    <row r="22" spans="1:3" x14ac:dyDescent="0.3">
      <c r="A22" s="162" t="s">
        <v>56</v>
      </c>
      <c r="B22" s="165">
        <v>3.9388790746810196E-4</v>
      </c>
      <c r="C22" s="166">
        <v>774.27981964333333</v>
      </c>
    </row>
    <row r="23" spans="1:3" x14ac:dyDescent="0.3">
      <c r="A23" s="162" t="s">
        <v>54</v>
      </c>
      <c r="B23" s="165">
        <v>1.0281057305026094E-2</v>
      </c>
      <c r="C23" s="166">
        <v>20209.849160000002</v>
      </c>
    </row>
    <row r="24" spans="1:3" x14ac:dyDescent="0.3">
      <c r="A24" s="162" t="s">
        <v>72</v>
      </c>
      <c r="B24" s="165">
        <v>2.3088042649443554E-2</v>
      </c>
      <c r="C24" s="166">
        <v>45385.007154545448</v>
      </c>
    </row>
    <row r="25" spans="1:3" x14ac:dyDescent="0.3">
      <c r="A25" s="162" t="s">
        <v>64</v>
      </c>
      <c r="B25" s="165">
        <v>1.596973993627613E-2</v>
      </c>
      <c r="C25" s="166">
        <v>31392.299999999799</v>
      </c>
    </row>
    <row r="26" spans="1:3" x14ac:dyDescent="0.3">
      <c r="A26" s="162" t="s">
        <v>66</v>
      </c>
      <c r="B26" s="165">
        <v>6.8383284251663967E-5</v>
      </c>
      <c r="C26" s="166">
        <v>134.42351489626529</v>
      </c>
    </row>
    <row r="27" spans="1:3" x14ac:dyDescent="0.3">
      <c r="A27" s="162" t="s">
        <v>70</v>
      </c>
      <c r="B27" s="165">
        <v>2.4441590844630569E-2</v>
      </c>
      <c r="C27" s="166">
        <v>48045.726187999993</v>
      </c>
    </row>
    <row r="28" spans="1:3" x14ac:dyDescent="0.3">
      <c r="A28" s="162" t="s">
        <v>78</v>
      </c>
      <c r="B28" s="165">
        <v>6.358273659041876E-3</v>
      </c>
      <c r="C28" s="166">
        <v>12498.690334545456</v>
      </c>
    </row>
    <row r="29" spans="1:3" x14ac:dyDescent="0.3">
      <c r="A29" s="162" t="s">
        <v>80</v>
      </c>
      <c r="B29" s="165">
        <v>9.0272253626288088E-3</v>
      </c>
      <c r="C29" s="166">
        <v>17745.145999999997</v>
      </c>
    </row>
    <row r="30" spans="1:3" x14ac:dyDescent="0.3">
      <c r="A30" s="162" t="s">
        <v>82</v>
      </c>
      <c r="B30" s="165">
        <v>1.3256518649022645E-2</v>
      </c>
      <c r="C30" s="166">
        <v>26058.821999999996</v>
      </c>
    </row>
    <row r="31" spans="1:3" x14ac:dyDescent="0.3">
      <c r="A31" s="162" t="s">
        <v>84</v>
      </c>
      <c r="B31" s="165">
        <v>5.7111622002183053E-2</v>
      </c>
      <c r="C31" s="166">
        <v>112266.39748256197</v>
      </c>
    </row>
    <row r="32" spans="1:3" x14ac:dyDescent="0.3">
      <c r="A32" s="162" t="s">
        <v>86</v>
      </c>
      <c r="B32" s="165">
        <v>0</v>
      </c>
      <c r="C32" s="166">
        <v>0</v>
      </c>
    </row>
    <row r="33" spans="1:3" x14ac:dyDescent="0.3">
      <c r="A33" s="162" t="s">
        <v>90</v>
      </c>
      <c r="B33" s="165">
        <v>2.973941760845154E-2</v>
      </c>
      <c r="C33" s="166">
        <v>58459.857399999986</v>
      </c>
    </row>
    <row r="34" spans="1:3" x14ac:dyDescent="0.3">
      <c r="A34" s="162" t="s">
        <v>94</v>
      </c>
      <c r="B34" s="165">
        <v>1.6037640502793618E-2</v>
      </c>
      <c r="C34" s="166">
        <v>31525.774619047606</v>
      </c>
    </row>
    <row r="35" spans="1:3" x14ac:dyDescent="0.3">
      <c r="A35" s="162" t="s">
        <v>96</v>
      </c>
      <c r="B35" s="165">
        <v>1.8547481719619324E-2</v>
      </c>
      <c r="C35" s="166">
        <v>36459.460999999996</v>
      </c>
    </row>
    <row r="36" spans="1:3" x14ac:dyDescent="0.3">
      <c r="A36" s="162" t="s">
        <v>100</v>
      </c>
      <c r="B36" s="165">
        <v>0</v>
      </c>
      <c r="C36" s="166">
        <v>0</v>
      </c>
    </row>
    <row r="37" spans="1:3" x14ac:dyDescent="0.3">
      <c r="A37" s="162" t="s">
        <v>104</v>
      </c>
      <c r="B37" s="165">
        <v>6.3590291968481275E-2</v>
      </c>
      <c r="C37" s="166">
        <v>125001.75522755772</v>
      </c>
    </row>
    <row r="38" spans="1:3" x14ac:dyDescent="0.3">
      <c r="A38" s="162" t="s">
        <v>106</v>
      </c>
      <c r="B38" s="165">
        <v>3.110426246425229E-2</v>
      </c>
      <c r="C38" s="166">
        <v>61142.782691064211</v>
      </c>
    </row>
    <row r="39" spans="1:3" x14ac:dyDescent="0.3">
      <c r="A39" s="162" t="s">
        <v>110</v>
      </c>
      <c r="B39" s="165">
        <v>6.9596511028648736E-2</v>
      </c>
      <c r="C39" s="166">
        <v>136808.39900227534</v>
      </c>
    </row>
    <row r="40" spans="1:3" x14ac:dyDescent="0.3">
      <c r="A40" s="162" t="s">
        <v>108</v>
      </c>
      <c r="B40" s="165">
        <v>5.0296073134727625E-4</v>
      </c>
      <c r="C40" s="166">
        <v>988.68824600000005</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370EA-ABE2-4DF0-B416-B3D076661B23}">
  <dimension ref="A1:AR273"/>
  <sheetViews>
    <sheetView topLeftCell="A7" workbookViewId="0">
      <selection sqref="A1:XFD1048576"/>
    </sheetView>
  </sheetViews>
  <sheetFormatPr defaultRowHeight="14.4" x14ac:dyDescent="0.3"/>
  <cols>
    <col min="3" max="3" width="11" customWidth="1"/>
    <col min="5" max="5" width="16.88671875" customWidth="1"/>
    <col min="6" max="6" width="14.109375" customWidth="1"/>
    <col min="7" max="7" width="11.109375" customWidth="1"/>
    <col min="8" max="8" width="13" bestFit="1" customWidth="1"/>
    <col min="9" max="9" width="17" customWidth="1"/>
    <col min="10" max="10" width="11.109375" customWidth="1"/>
    <col min="13" max="13" width="12.109375" bestFit="1" customWidth="1"/>
    <col min="16" max="16" width="11" customWidth="1"/>
  </cols>
  <sheetData>
    <row r="1" spans="1:35" x14ac:dyDescent="0.3">
      <c r="A1" s="77" t="s">
        <v>297</v>
      </c>
      <c r="B1" s="78"/>
      <c r="C1" s="78"/>
      <c r="D1" s="78"/>
      <c r="E1" s="78"/>
      <c r="L1" s="167" t="s">
        <v>201</v>
      </c>
      <c r="M1" s="168"/>
      <c r="N1" s="168"/>
      <c r="O1" s="167"/>
      <c r="P1" s="168"/>
      <c r="Q1" s="168"/>
    </row>
    <row r="2" spans="1:35" ht="15" customHeight="1" x14ac:dyDescent="0.3">
      <c r="A2" s="77" t="s">
        <v>310</v>
      </c>
      <c r="B2" s="78"/>
      <c r="C2" s="78"/>
      <c r="D2" s="78"/>
      <c r="E2" s="78"/>
      <c r="L2" s="169" t="s">
        <v>194</v>
      </c>
      <c r="M2" s="170" t="s">
        <v>202</v>
      </c>
      <c r="N2" s="171"/>
      <c r="O2" s="171"/>
      <c r="P2" s="171"/>
      <c r="Q2" s="171"/>
    </row>
    <row r="3" spans="1:35" ht="15" customHeight="1" x14ac:dyDescent="0.3">
      <c r="A3" s="163" t="s">
        <v>311</v>
      </c>
      <c r="B3" s="78"/>
      <c r="C3" s="78"/>
      <c r="D3" s="78"/>
      <c r="E3" s="78"/>
      <c r="L3" s="172"/>
      <c r="M3" s="173" t="s">
        <v>206</v>
      </c>
      <c r="N3" s="174"/>
      <c r="O3" s="174"/>
      <c r="P3" s="174"/>
      <c r="Q3" s="174"/>
    </row>
    <row r="4" spans="1:35" ht="15" customHeight="1" x14ac:dyDescent="0.3">
      <c r="A4" s="163" t="s">
        <v>312</v>
      </c>
      <c r="B4" s="78"/>
      <c r="C4" s="78"/>
      <c r="D4" s="78"/>
      <c r="E4" s="78"/>
      <c r="L4" s="175" t="s">
        <v>60</v>
      </c>
      <c r="M4" s="170" t="s">
        <v>275</v>
      </c>
      <c r="N4" s="171"/>
      <c r="O4" s="171"/>
      <c r="P4" s="171"/>
      <c r="Q4" s="171"/>
    </row>
    <row r="5" spans="1:35" ht="15" customHeight="1" x14ac:dyDescent="0.3">
      <c r="A5" s="163" t="s">
        <v>313</v>
      </c>
      <c r="B5" s="78"/>
      <c r="C5" s="78"/>
      <c r="D5" s="78"/>
      <c r="E5" s="78"/>
      <c r="L5" s="176"/>
      <c r="M5" s="173" t="s">
        <v>276</v>
      </c>
      <c r="N5" s="174"/>
      <c r="O5" s="174"/>
      <c r="P5" s="174"/>
      <c r="Q5" s="174"/>
    </row>
    <row r="6" spans="1:35" ht="15" customHeight="1" x14ac:dyDescent="0.3">
      <c r="A6" s="163" t="s">
        <v>314</v>
      </c>
      <c r="B6" s="78"/>
      <c r="C6" s="78"/>
      <c r="D6" s="78"/>
      <c r="E6" s="78"/>
      <c r="L6" s="177"/>
      <c r="M6" s="170" t="s">
        <v>277</v>
      </c>
      <c r="N6" s="171"/>
      <c r="O6" s="171"/>
      <c r="P6" s="171"/>
      <c r="Q6" s="171"/>
    </row>
    <row r="7" spans="1:35" ht="15" customHeight="1" x14ac:dyDescent="0.3">
      <c r="A7" s="163" t="s">
        <v>315</v>
      </c>
      <c r="B7" s="78"/>
      <c r="C7" s="78"/>
      <c r="D7" s="78"/>
      <c r="E7" s="78"/>
      <c r="L7" s="178" t="s">
        <v>200</v>
      </c>
      <c r="M7" s="173" t="s">
        <v>278</v>
      </c>
      <c r="N7" s="174"/>
      <c r="O7" s="174"/>
      <c r="P7" s="174"/>
      <c r="Q7" s="174"/>
    </row>
    <row r="8" spans="1:35" ht="15" customHeight="1" x14ac:dyDescent="0.3">
      <c r="A8" s="163"/>
      <c r="B8" s="78"/>
      <c r="C8" s="78"/>
      <c r="D8" s="78"/>
      <c r="E8" s="78"/>
      <c r="L8" s="179" t="s">
        <v>194</v>
      </c>
      <c r="M8" s="180" t="s">
        <v>279</v>
      </c>
      <c r="N8" s="181"/>
      <c r="O8" s="181"/>
      <c r="P8" s="181"/>
      <c r="Q8" s="181"/>
    </row>
    <row r="9" spans="1:35" ht="15" customHeight="1" x14ac:dyDescent="0.3">
      <c r="A9" s="163"/>
      <c r="B9" s="78"/>
      <c r="C9" s="78"/>
      <c r="D9" s="78"/>
      <c r="E9" s="78"/>
      <c r="L9" s="182"/>
      <c r="M9" s="173" t="s">
        <v>280</v>
      </c>
      <c r="N9" s="174"/>
      <c r="O9" s="174"/>
      <c r="P9" s="174"/>
      <c r="Q9" s="174"/>
    </row>
    <row r="10" spans="1:35" x14ac:dyDescent="0.3">
      <c r="A10" s="163"/>
      <c r="B10" s="78"/>
      <c r="C10" s="78"/>
      <c r="D10" s="78"/>
      <c r="E10" s="78"/>
      <c r="L10" s="183"/>
      <c r="M10" s="184" t="s">
        <v>316</v>
      </c>
      <c r="N10" s="185"/>
      <c r="O10" s="185"/>
      <c r="P10" s="185"/>
      <c r="Q10" s="185"/>
    </row>
    <row r="11" spans="1:35" x14ac:dyDescent="0.3">
      <c r="A11" s="163"/>
      <c r="B11" s="78"/>
      <c r="C11" s="78"/>
      <c r="D11" s="78"/>
      <c r="E11" s="78"/>
      <c r="L11" s="186"/>
      <c r="M11" s="174" t="s">
        <v>317</v>
      </c>
      <c r="N11" s="174"/>
      <c r="O11" s="174"/>
      <c r="P11" s="174"/>
      <c r="Q11" s="174"/>
    </row>
    <row r="12" spans="1:35" x14ac:dyDescent="0.3">
      <c r="A12" s="163"/>
      <c r="B12" s="78"/>
      <c r="C12" s="78"/>
      <c r="D12" s="78"/>
      <c r="E12" s="78"/>
      <c r="L12" s="167"/>
      <c r="M12" s="168"/>
      <c r="N12" s="168"/>
      <c r="O12" s="167"/>
      <c r="P12" s="168"/>
      <c r="Q12" s="168"/>
    </row>
    <row r="13" spans="1:35" x14ac:dyDescent="0.3">
      <c r="A13" s="163"/>
      <c r="B13" s="78"/>
      <c r="C13" s="78"/>
      <c r="D13" s="78"/>
      <c r="E13" s="78"/>
      <c r="L13" s="187" t="s">
        <v>318</v>
      </c>
      <c r="M13" s="188"/>
      <c r="N13" s="188"/>
      <c r="O13" s="188"/>
      <c r="P13" s="188"/>
      <c r="Q13" s="189"/>
    </row>
    <row r="14" spans="1:35" x14ac:dyDescent="0.3">
      <c r="A14" s="163"/>
      <c r="B14" s="78"/>
      <c r="C14" s="78"/>
      <c r="D14" s="78"/>
      <c r="E14" s="78"/>
      <c r="L14" s="190"/>
      <c r="M14" s="191"/>
      <c r="N14" s="191"/>
      <c r="O14" s="191"/>
      <c r="P14" s="191"/>
      <c r="Q14" s="192"/>
    </row>
    <row r="15" spans="1:35" x14ac:dyDescent="0.3">
      <c r="A15" s="163"/>
      <c r="B15" s="78"/>
      <c r="C15" s="78"/>
      <c r="D15" s="78"/>
      <c r="E15" s="78"/>
      <c r="L15" s="193"/>
      <c r="M15" s="194"/>
      <c r="N15" s="194"/>
      <c r="O15" s="194"/>
      <c r="P15" s="194"/>
      <c r="Q15" s="195"/>
    </row>
    <row r="16" spans="1:35" x14ac:dyDescent="0.3">
      <c r="A16" s="163"/>
      <c r="B16" s="78"/>
      <c r="C16" s="78"/>
      <c r="D16" s="78"/>
      <c r="E16" s="78"/>
      <c r="U16" s="1"/>
      <c r="V16" s="1"/>
      <c r="W16" s="1"/>
      <c r="X16" s="1"/>
      <c r="Y16" s="1"/>
      <c r="Z16" s="1"/>
      <c r="AA16" s="1"/>
      <c r="AB16" s="1"/>
      <c r="AC16" s="1"/>
      <c r="AD16" s="1"/>
      <c r="AE16" s="1"/>
      <c r="AF16" s="1"/>
      <c r="AG16" s="1"/>
      <c r="AH16" s="1"/>
      <c r="AI16" s="1"/>
    </row>
    <row r="17" spans="1:36" s="198" customFormat="1" x14ac:dyDescent="0.3">
      <c r="A17" s="196"/>
      <c r="B17" s="197" t="s">
        <v>319</v>
      </c>
      <c r="C17" s="197"/>
      <c r="D17" s="197"/>
      <c r="E17" s="197"/>
      <c r="F17" s="197"/>
      <c r="G17" s="197"/>
      <c r="H17" s="197"/>
      <c r="I17" s="197"/>
      <c r="J17" s="197"/>
      <c r="K17" s="197"/>
      <c r="L17" s="197"/>
      <c r="M17" s="197"/>
      <c r="N17" s="197"/>
      <c r="O17" s="197"/>
      <c r="P17" s="197"/>
      <c r="Q17" s="197"/>
      <c r="R17" s="197"/>
      <c r="T17" s="199" t="s">
        <v>320</v>
      </c>
      <c r="U17" s="199"/>
      <c r="V17" s="199"/>
      <c r="W17" s="199"/>
      <c r="X17" s="199"/>
      <c r="Y17" s="199"/>
      <c r="Z17" s="199"/>
      <c r="AA17" s="199"/>
      <c r="AB17" s="199"/>
      <c r="AC17" s="199"/>
      <c r="AD17" s="199"/>
      <c r="AE17" s="199"/>
      <c r="AF17" s="199"/>
      <c r="AG17" s="199"/>
      <c r="AH17" s="199"/>
      <c r="AI17" s="199"/>
      <c r="AJ17" s="199"/>
    </row>
    <row r="18" spans="1:36" s="202" customFormat="1" ht="13.8" x14ac:dyDescent="0.3">
      <c r="A18" s="163"/>
      <c r="B18" s="200" t="s">
        <v>321</v>
      </c>
      <c r="C18" s="200">
        <v>2005</v>
      </c>
      <c r="D18" s="200">
        <v>2006</v>
      </c>
      <c r="E18" s="200">
        <v>2007</v>
      </c>
      <c r="F18" s="200">
        <v>2008</v>
      </c>
      <c r="G18" s="200">
        <v>2009</v>
      </c>
      <c r="H18" s="200">
        <v>2010</v>
      </c>
      <c r="I18" s="200">
        <v>2011</v>
      </c>
      <c r="J18" s="200">
        <v>2012</v>
      </c>
      <c r="K18" s="200">
        <v>2013</v>
      </c>
      <c r="L18" s="200">
        <v>2014</v>
      </c>
      <c r="M18" s="200">
        <v>2015</v>
      </c>
      <c r="N18" s="200">
        <v>2016</v>
      </c>
      <c r="O18" s="200">
        <v>2017</v>
      </c>
      <c r="P18" s="200">
        <v>2018</v>
      </c>
      <c r="Q18" s="200">
        <v>2019</v>
      </c>
      <c r="R18" s="200">
        <v>2020</v>
      </c>
      <c r="S18" s="201"/>
      <c r="T18" s="200" t="s">
        <v>321</v>
      </c>
      <c r="U18" s="200">
        <v>2005</v>
      </c>
      <c r="V18" s="200">
        <v>2006</v>
      </c>
      <c r="W18" s="200">
        <v>2007</v>
      </c>
      <c r="X18" s="200">
        <v>2008</v>
      </c>
      <c r="Y18" s="200">
        <v>2009</v>
      </c>
      <c r="Z18" s="200">
        <v>2010</v>
      </c>
      <c r="AA18" s="200">
        <v>2011</v>
      </c>
      <c r="AB18" s="200">
        <v>2012</v>
      </c>
      <c r="AC18" s="200">
        <v>2013</v>
      </c>
      <c r="AD18" s="200">
        <v>2014</v>
      </c>
      <c r="AE18" s="200">
        <v>2015</v>
      </c>
      <c r="AF18" s="200">
        <v>2016</v>
      </c>
      <c r="AG18" s="200">
        <v>2017</v>
      </c>
      <c r="AH18" s="200">
        <v>2018</v>
      </c>
      <c r="AI18" s="200">
        <v>2019</v>
      </c>
      <c r="AJ18" s="200">
        <v>2020</v>
      </c>
    </row>
    <row r="19" spans="1:36" s="202" customFormat="1" ht="13.8" x14ac:dyDescent="0.3">
      <c r="A19" s="162" t="s">
        <v>2</v>
      </c>
      <c r="B19" s="203">
        <f>M210</f>
        <v>0.10826225149896358</v>
      </c>
      <c r="C19" s="203">
        <f>$B19+($Q19-$B19)/($Q$18-2004)*(C$18-2004)</f>
        <v>0.10749810139903268</v>
      </c>
      <c r="D19" s="203">
        <f t="shared" ref="D19:P34" si="0">$B19+($Q19-$B19)/($Q$18-2004)*(D$18-2004)</f>
        <v>0.10673395129910176</v>
      </c>
      <c r="E19" s="203">
        <f t="shared" si="0"/>
        <v>0.10596980119917086</v>
      </c>
      <c r="F19" s="203">
        <f t="shared" si="0"/>
        <v>0.10520565109923996</v>
      </c>
      <c r="G19" s="203">
        <f t="shared" si="0"/>
        <v>0.10444150099930906</v>
      </c>
      <c r="H19" s="203">
        <f t="shared" si="0"/>
        <v>0.10367735089937814</v>
      </c>
      <c r="I19" s="203">
        <f t="shared" si="0"/>
        <v>0.10291320079944724</v>
      </c>
      <c r="J19" s="203">
        <f t="shared" si="0"/>
        <v>0.10214905069951634</v>
      </c>
      <c r="K19" s="203">
        <f t="shared" si="0"/>
        <v>0.10138490059958544</v>
      </c>
      <c r="L19" s="203">
        <f t="shared" si="0"/>
        <v>0.10062075049965452</v>
      </c>
      <c r="M19" s="203">
        <f t="shared" si="0"/>
        <v>9.9856600399723619E-2</v>
      </c>
      <c r="N19" s="203">
        <f t="shared" si="0"/>
        <v>9.9092450299792717E-2</v>
      </c>
      <c r="O19" s="203">
        <f t="shared" si="0"/>
        <v>9.8328300199861801E-2</v>
      </c>
      <c r="P19" s="203">
        <f t="shared" si="0"/>
        <v>9.7564150099930899E-2</v>
      </c>
      <c r="Q19" s="203">
        <f>M148</f>
        <v>9.6799999999999997E-2</v>
      </c>
      <c r="R19" s="203">
        <f>M80</f>
        <v>9.8226214663493155E-2</v>
      </c>
      <c r="S19" s="204"/>
      <c r="T19" s="203">
        <f>AR210</f>
        <v>5.1129750327519423E-3</v>
      </c>
      <c r="U19" s="203">
        <f>$T19+($AI19-$T19)/($AI$18-2004)*(U$18-2004)</f>
        <v>4.784445179682832E-3</v>
      </c>
      <c r="V19" s="203">
        <f t="shared" ref="V19:AH34" si="1">$T19+($AI19-$T19)/($AI$18-2004)*(V$18-2004)</f>
        <v>4.4559153266137217E-3</v>
      </c>
      <c r="W19" s="203">
        <f t="shared" si="1"/>
        <v>4.1273854735446114E-3</v>
      </c>
      <c r="X19" s="203">
        <f t="shared" si="1"/>
        <v>3.7988556204755011E-3</v>
      </c>
      <c r="Y19" s="203">
        <f t="shared" si="1"/>
        <v>3.4703257674063908E-3</v>
      </c>
      <c r="Z19" s="203">
        <f t="shared" si="1"/>
        <v>3.1417959143372801E-3</v>
      </c>
      <c r="AA19" s="203">
        <f t="shared" si="1"/>
        <v>2.8132660612681698E-3</v>
      </c>
      <c r="AB19" s="203">
        <f t="shared" si="1"/>
        <v>2.4847362081990595E-3</v>
      </c>
      <c r="AC19" s="203">
        <f t="shared" si="1"/>
        <v>2.1562063551299492E-3</v>
      </c>
      <c r="AD19" s="203">
        <f t="shared" si="1"/>
        <v>1.8276765020608389E-3</v>
      </c>
      <c r="AE19" s="203">
        <f t="shared" si="1"/>
        <v>1.4991466489917287E-3</v>
      </c>
      <c r="AF19" s="203">
        <f t="shared" si="1"/>
        <v>1.1706167959226179E-3</v>
      </c>
      <c r="AG19" s="203">
        <f t="shared" si="1"/>
        <v>8.4208694285350764E-4</v>
      </c>
      <c r="AH19" s="203">
        <f t="shared" si="1"/>
        <v>5.1355708978439735E-4</v>
      </c>
      <c r="AI19" s="203">
        <f>AP148</f>
        <v>1.8502723671528701E-4</v>
      </c>
      <c r="AJ19" s="203">
        <f>AR80</f>
        <v>2.2857986393193814E-4</v>
      </c>
    </row>
    <row r="20" spans="1:36" s="202" customFormat="1" ht="13.8" x14ac:dyDescent="0.3">
      <c r="A20" s="162" t="s">
        <v>4</v>
      </c>
      <c r="B20" s="203">
        <f t="shared" ref="B20:B74" si="2">M211</f>
        <v>0</v>
      </c>
      <c r="C20" s="203">
        <f t="shared" ref="C20:P51" si="3">$B20+($Q20-$B20)/($Q$18-2004)*(C$18-2004)</f>
        <v>0</v>
      </c>
      <c r="D20" s="203">
        <f t="shared" si="0"/>
        <v>0</v>
      </c>
      <c r="E20" s="203">
        <f t="shared" si="0"/>
        <v>0</v>
      </c>
      <c r="F20" s="203">
        <f t="shared" si="0"/>
        <v>0</v>
      </c>
      <c r="G20" s="203">
        <f t="shared" si="0"/>
        <v>0</v>
      </c>
      <c r="H20" s="203">
        <f t="shared" si="0"/>
        <v>0</v>
      </c>
      <c r="I20" s="203">
        <f t="shared" si="0"/>
        <v>0</v>
      </c>
      <c r="J20" s="203">
        <f t="shared" si="0"/>
        <v>0</v>
      </c>
      <c r="K20" s="203">
        <f t="shared" si="0"/>
        <v>0</v>
      </c>
      <c r="L20" s="203">
        <f t="shared" si="0"/>
        <v>0</v>
      </c>
      <c r="M20" s="203">
        <f t="shared" si="0"/>
        <v>0</v>
      </c>
      <c r="N20" s="203">
        <f t="shared" si="0"/>
        <v>0</v>
      </c>
      <c r="O20" s="203">
        <f t="shared" si="0"/>
        <v>0</v>
      </c>
      <c r="P20" s="203">
        <f t="shared" si="0"/>
        <v>0</v>
      </c>
      <c r="Q20" s="203">
        <f t="shared" ref="Q20:Q74" si="4">M149</f>
        <v>0</v>
      </c>
      <c r="R20" s="203">
        <f t="shared" ref="R20:R74" si="5">M81</f>
        <v>0</v>
      </c>
      <c r="S20" s="204"/>
      <c r="T20" s="203">
        <f t="shared" ref="T20:T74" si="6">AR211</f>
        <v>1.5270239212001233E-3</v>
      </c>
      <c r="U20" s="203">
        <f t="shared" ref="U20:AH51" si="7">$T20+($AI20-$T20)/($AI$18-2004)*(U$18-2004)</f>
        <v>1.4260618745715299E-3</v>
      </c>
      <c r="V20" s="203">
        <f t="shared" si="1"/>
        <v>1.3250998279429366E-3</v>
      </c>
      <c r="W20" s="203">
        <f t="shared" si="1"/>
        <v>1.2241377813143432E-3</v>
      </c>
      <c r="X20" s="203">
        <f t="shared" si="1"/>
        <v>1.1231757346857499E-3</v>
      </c>
      <c r="Y20" s="203">
        <f t="shared" si="1"/>
        <v>1.0222136880571565E-3</v>
      </c>
      <c r="Z20" s="203">
        <f t="shared" si="1"/>
        <v>9.2125164142856293E-4</v>
      </c>
      <c r="AA20" s="203">
        <f t="shared" si="1"/>
        <v>8.2028959479996956E-4</v>
      </c>
      <c r="AB20" s="203">
        <f t="shared" si="1"/>
        <v>7.193275481713762E-4</v>
      </c>
      <c r="AC20" s="203">
        <f t="shared" si="1"/>
        <v>6.1836550154278284E-4</v>
      </c>
      <c r="AD20" s="203">
        <f t="shared" si="1"/>
        <v>5.1740345491418948E-4</v>
      </c>
      <c r="AE20" s="203">
        <f t="shared" si="1"/>
        <v>4.1644140828559612E-4</v>
      </c>
      <c r="AF20" s="203">
        <f t="shared" si="1"/>
        <v>3.1547936165700254E-4</v>
      </c>
      <c r="AG20" s="203">
        <f t="shared" si="1"/>
        <v>2.1451731502840918E-4</v>
      </c>
      <c r="AH20" s="203">
        <f t="shared" si="1"/>
        <v>1.1355526839981582E-4</v>
      </c>
      <c r="AI20" s="203">
        <f t="shared" ref="AI20:AI74" si="8">AP149</f>
        <v>1.2593221771222529E-5</v>
      </c>
      <c r="AJ20" s="203">
        <f t="shared" ref="AJ20:AJ74" si="9">AR81</f>
        <v>1.6499249127615455E-5</v>
      </c>
    </row>
    <row r="21" spans="1:36" s="202" customFormat="1" ht="13.8" x14ac:dyDescent="0.3">
      <c r="A21" s="162" t="s">
        <v>10</v>
      </c>
      <c r="B21" s="203">
        <f t="shared" si="2"/>
        <v>0</v>
      </c>
      <c r="C21" s="203">
        <f t="shared" si="3"/>
        <v>0</v>
      </c>
      <c r="D21" s="203">
        <f t="shared" si="0"/>
        <v>0</v>
      </c>
      <c r="E21" s="203">
        <f t="shared" si="0"/>
        <v>0</v>
      </c>
      <c r="F21" s="203">
        <f t="shared" si="0"/>
        <v>0</v>
      </c>
      <c r="G21" s="203">
        <f t="shared" si="0"/>
        <v>0</v>
      </c>
      <c r="H21" s="203">
        <f t="shared" si="0"/>
        <v>0</v>
      </c>
      <c r="I21" s="203">
        <f t="shared" si="0"/>
        <v>0</v>
      </c>
      <c r="J21" s="203">
        <f t="shared" si="0"/>
        <v>0</v>
      </c>
      <c r="K21" s="203">
        <f t="shared" si="0"/>
        <v>0</v>
      </c>
      <c r="L21" s="203">
        <f t="shared" si="0"/>
        <v>0</v>
      </c>
      <c r="M21" s="203">
        <f t="shared" si="0"/>
        <v>0</v>
      </c>
      <c r="N21" s="203">
        <f t="shared" si="0"/>
        <v>0</v>
      </c>
      <c r="O21" s="203">
        <f t="shared" si="0"/>
        <v>0</v>
      </c>
      <c r="P21" s="203">
        <f t="shared" si="0"/>
        <v>0</v>
      </c>
      <c r="Q21" s="203">
        <f t="shared" si="4"/>
        <v>0</v>
      </c>
      <c r="R21" s="203">
        <f t="shared" si="5"/>
        <v>0</v>
      </c>
      <c r="S21" s="204"/>
      <c r="T21" s="203">
        <f t="shared" si="6"/>
        <v>8.4448638905899581E-3</v>
      </c>
      <c r="U21" s="203">
        <f t="shared" si="7"/>
        <v>8.495607831632189E-3</v>
      </c>
      <c r="V21" s="203">
        <f t="shared" si="1"/>
        <v>8.5463517726744199E-3</v>
      </c>
      <c r="W21" s="203">
        <f t="shared" si="1"/>
        <v>8.5970957137166508E-3</v>
      </c>
      <c r="X21" s="203">
        <f t="shared" si="1"/>
        <v>8.6478396547588834E-3</v>
      </c>
      <c r="Y21" s="203">
        <f t="shared" si="1"/>
        <v>8.6985835958011144E-3</v>
      </c>
      <c r="Z21" s="203">
        <f t="shared" si="1"/>
        <v>8.7493275368433453E-3</v>
      </c>
      <c r="AA21" s="203">
        <f t="shared" si="1"/>
        <v>8.8000714778855762E-3</v>
      </c>
      <c r="AB21" s="203">
        <f t="shared" si="1"/>
        <v>8.8508154189278071E-3</v>
      </c>
      <c r="AC21" s="203">
        <f t="shared" si="1"/>
        <v>8.901559359970038E-3</v>
      </c>
      <c r="AD21" s="203">
        <f t="shared" si="1"/>
        <v>8.9523033010122689E-3</v>
      </c>
      <c r="AE21" s="203">
        <f t="shared" si="1"/>
        <v>9.0030472420544998E-3</v>
      </c>
      <c r="AF21" s="203">
        <f t="shared" si="1"/>
        <v>9.0537911830967325E-3</v>
      </c>
      <c r="AG21" s="203">
        <f t="shared" si="1"/>
        <v>9.1045351241389634E-3</v>
      </c>
      <c r="AH21" s="203">
        <f t="shared" si="1"/>
        <v>9.1552790651811943E-3</v>
      </c>
      <c r="AI21" s="203">
        <f t="shared" si="8"/>
        <v>9.2060230062234252E-3</v>
      </c>
      <c r="AJ21" s="203">
        <f t="shared" si="9"/>
        <v>9.1181666736244761E-3</v>
      </c>
    </row>
    <row r="22" spans="1:36" s="202" customFormat="1" ht="13.8" x14ac:dyDescent="0.3">
      <c r="A22" s="162" t="s">
        <v>8</v>
      </c>
      <c r="B22" s="203">
        <f t="shared" si="2"/>
        <v>0.12590346407386235</v>
      </c>
      <c r="C22" s="203">
        <f t="shared" si="3"/>
        <v>0.12512323313560486</v>
      </c>
      <c r="D22" s="203">
        <f t="shared" si="0"/>
        <v>0.12434300219734737</v>
      </c>
      <c r="E22" s="203">
        <f t="shared" si="0"/>
        <v>0.12356277125908988</v>
      </c>
      <c r="F22" s="203">
        <f t="shared" si="0"/>
        <v>0.1227825403208324</v>
      </c>
      <c r="G22" s="203">
        <f t="shared" si="0"/>
        <v>0.12200230938257491</v>
      </c>
      <c r="H22" s="203">
        <f t="shared" si="0"/>
        <v>0.12122207844431741</v>
      </c>
      <c r="I22" s="203">
        <f t="shared" si="0"/>
        <v>0.12044184750605992</v>
      </c>
      <c r="J22" s="203">
        <f t="shared" si="0"/>
        <v>0.11966161656780243</v>
      </c>
      <c r="K22" s="203">
        <f t="shared" si="0"/>
        <v>0.11888138562954494</v>
      </c>
      <c r="L22" s="203">
        <f t="shared" si="0"/>
        <v>0.11810115469128744</v>
      </c>
      <c r="M22" s="203">
        <f t="shared" si="0"/>
        <v>0.11732092375302997</v>
      </c>
      <c r="N22" s="203">
        <f t="shared" si="0"/>
        <v>0.11654069281477247</v>
      </c>
      <c r="O22" s="203">
        <f t="shared" si="0"/>
        <v>0.11576046187651498</v>
      </c>
      <c r="P22" s="203">
        <f t="shared" si="0"/>
        <v>0.11498023093825749</v>
      </c>
      <c r="Q22" s="203">
        <f t="shared" si="4"/>
        <v>0.1142</v>
      </c>
      <c r="R22" s="203">
        <f t="shared" si="5"/>
        <v>0.11562825759565371</v>
      </c>
      <c r="S22" s="204"/>
      <c r="T22" s="203">
        <f t="shared" si="6"/>
        <v>1.6787946838858548E-3</v>
      </c>
      <c r="U22" s="203">
        <f t="shared" si="7"/>
        <v>1.5725225824001886E-3</v>
      </c>
      <c r="V22" s="203">
        <f t="shared" si="1"/>
        <v>1.4662504809145225E-3</v>
      </c>
      <c r="W22" s="203">
        <f t="shared" si="1"/>
        <v>1.3599783794288564E-3</v>
      </c>
      <c r="X22" s="203">
        <f t="shared" si="1"/>
        <v>1.25370627794319E-3</v>
      </c>
      <c r="Y22" s="203">
        <f t="shared" si="1"/>
        <v>1.1474341764575241E-3</v>
      </c>
      <c r="Z22" s="203">
        <f t="shared" si="1"/>
        <v>1.0411620749718577E-3</v>
      </c>
      <c r="AA22" s="203">
        <f t="shared" si="1"/>
        <v>9.3488997348619156E-4</v>
      </c>
      <c r="AB22" s="203">
        <f t="shared" si="1"/>
        <v>8.2861787200052541E-4</v>
      </c>
      <c r="AC22" s="203">
        <f t="shared" si="1"/>
        <v>7.2234577051485927E-4</v>
      </c>
      <c r="AD22" s="203">
        <f t="shared" si="1"/>
        <v>6.1607366902919312E-4</v>
      </c>
      <c r="AE22" s="203">
        <f t="shared" si="1"/>
        <v>5.0980156754352698E-4</v>
      </c>
      <c r="AF22" s="203">
        <f t="shared" si="1"/>
        <v>4.0352946605786062E-4</v>
      </c>
      <c r="AG22" s="203">
        <f t="shared" si="1"/>
        <v>2.9725736457219447E-4</v>
      </c>
      <c r="AH22" s="203">
        <f t="shared" si="1"/>
        <v>1.9098526308652833E-4</v>
      </c>
      <c r="AI22" s="203">
        <f t="shared" si="8"/>
        <v>8.4713161600862222E-5</v>
      </c>
      <c r="AJ22" s="203">
        <f t="shared" si="9"/>
        <v>1.2008966873527899E-4</v>
      </c>
    </row>
    <row r="23" spans="1:36" s="202" customFormat="1" ht="13.8" x14ac:dyDescent="0.3">
      <c r="A23" s="162" t="s">
        <v>12</v>
      </c>
      <c r="B23" s="203">
        <f t="shared" si="2"/>
        <v>1.1223124618875879E-2</v>
      </c>
      <c r="C23" s="203">
        <f t="shared" si="3"/>
        <v>1.2154916310950821E-2</v>
      </c>
      <c r="D23" s="203">
        <f t="shared" si="0"/>
        <v>1.3086708003025761E-2</v>
      </c>
      <c r="E23" s="203">
        <f t="shared" si="0"/>
        <v>1.4018499695100703E-2</v>
      </c>
      <c r="F23" s="203">
        <f t="shared" si="0"/>
        <v>1.4950291387175645E-2</v>
      </c>
      <c r="G23" s="203">
        <f t="shared" si="0"/>
        <v>1.5882083079250587E-2</v>
      </c>
      <c r="H23" s="203">
        <f t="shared" si="0"/>
        <v>1.6813874771325527E-2</v>
      </c>
      <c r="I23" s="203">
        <f t="shared" si="0"/>
        <v>1.7745666463400471E-2</v>
      </c>
      <c r="J23" s="203">
        <f t="shared" si="0"/>
        <v>1.8677458155475411E-2</v>
      </c>
      <c r="K23" s="203">
        <f t="shared" si="0"/>
        <v>1.9609249847550352E-2</v>
      </c>
      <c r="L23" s="203">
        <f t="shared" si="0"/>
        <v>2.0541041539625292E-2</v>
      </c>
      <c r="M23" s="203">
        <f t="shared" si="0"/>
        <v>2.1472833231700236E-2</v>
      </c>
      <c r="N23" s="203">
        <f t="shared" si="0"/>
        <v>2.2404624923775176E-2</v>
      </c>
      <c r="O23" s="203">
        <f t="shared" si="0"/>
        <v>2.333641661585012E-2</v>
      </c>
      <c r="P23" s="203">
        <f t="shared" si="0"/>
        <v>2.426820830792506E-2</v>
      </c>
      <c r="Q23" s="203">
        <f t="shared" si="4"/>
        <v>2.52E-2</v>
      </c>
      <c r="R23" s="203">
        <f t="shared" si="5"/>
        <v>2.5844138933692182E-2</v>
      </c>
      <c r="S23" s="204"/>
      <c r="T23" s="203">
        <f t="shared" si="6"/>
        <v>3.3183310591936035E-2</v>
      </c>
      <c r="U23" s="203">
        <f t="shared" si="7"/>
        <v>3.3158755121158318E-2</v>
      </c>
      <c r="V23" s="203">
        <f t="shared" si="1"/>
        <v>3.3134199650380607E-2</v>
      </c>
      <c r="W23" s="203">
        <f t="shared" si="1"/>
        <v>3.3109644179602889E-2</v>
      </c>
      <c r="X23" s="203">
        <f t="shared" si="1"/>
        <v>3.3085088708825178E-2</v>
      </c>
      <c r="Y23" s="203">
        <f t="shared" si="1"/>
        <v>3.306053323804746E-2</v>
      </c>
      <c r="Z23" s="203">
        <f t="shared" si="1"/>
        <v>3.3035977767269749E-2</v>
      </c>
      <c r="AA23" s="203">
        <f t="shared" si="1"/>
        <v>3.3011422296492031E-2</v>
      </c>
      <c r="AB23" s="203">
        <f t="shared" si="1"/>
        <v>3.298686682571432E-2</v>
      </c>
      <c r="AC23" s="203">
        <f t="shared" si="1"/>
        <v>3.2962311354936602E-2</v>
      </c>
      <c r="AD23" s="203">
        <f t="shared" si="1"/>
        <v>3.2937755884158891E-2</v>
      </c>
      <c r="AE23" s="203">
        <f t="shared" si="1"/>
        <v>3.2913200413381173E-2</v>
      </c>
      <c r="AF23" s="203">
        <f t="shared" si="1"/>
        <v>3.2888644942603462E-2</v>
      </c>
      <c r="AG23" s="203">
        <f t="shared" si="1"/>
        <v>3.2864089471825744E-2</v>
      </c>
      <c r="AH23" s="203">
        <f t="shared" si="1"/>
        <v>3.2839534001048033E-2</v>
      </c>
      <c r="AI23" s="203">
        <f t="shared" si="8"/>
        <v>3.2814978530270315E-2</v>
      </c>
      <c r="AJ23" s="203">
        <f t="shared" si="9"/>
        <v>3.5536047396550897E-2</v>
      </c>
    </row>
    <row r="24" spans="1:36" s="202" customFormat="1" ht="13.8" x14ac:dyDescent="0.3">
      <c r="A24" s="162" t="s">
        <v>14</v>
      </c>
      <c r="B24" s="203">
        <f t="shared" si="2"/>
        <v>5.9886614078302177E-3</v>
      </c>
      <c r="C24" s="203">
        <f t="shared" si="3"/>
        <v>5.7894173139748702E-3</v>
      </c>
      <c r="D24" s="203">
        <f t="shared" si="0"/>
        <v>5.5901732201195219E-3</v>
      </c>
      <c r="E24" s="203">
        <f t="shared" si="0"/>
        <v>5.3909291262641745E-3</v>
      </c>
      <c r="F24" s="203">
        <f t="shared" si="0"/>
        <v>5.1916850324088262E-3</v>
      </c>
      <c r="G24" s="203">
        <f t="shared" si="0"/>
        <v>4.9924409385534788E-3</v>
      </c>
      <c r="H24" s="203">
        <f t="shared" si="0"/>
        <v>4.7931968446981305E-3</v>
      </c>
      <c r="I24" s="203">
        <f t="shared" si="0"/>
        <v>4.593952750842783E-3</v>
      </c>
      <c r="J24" s="203">
        <f t="shared" si="0"/>
        <v>4.3947086569874347E-3</v>
      </c>
      <c r="K24" s="203">
        <f t="shared" si="0"/>
        <v>4.1954645631320873E-3</v>
      </c>
      <c r="L24" s="203">
        <f t="shared" si="0"/>
        <v>3.996220469276739E-3</v>
      </c>
      <c r="M24" s="203">
        <f t="shared" si="0"/>
        <v>3.7969763754213915E-3</v>
      </c>
      <c r="N24" s="203">
        <f t="shared" si="0"/>
        <v>3.5977322815660437E-3</v>
      </c>
      <c r="O24" s="203">
        <f t="shared" si="0"/>
        <v>3.3984881877106958E-3</v>
      </c>
      <c r="P24" s="203">
        <f t="shared" si="0"/>
        <v>3.1992440938553479E-3</v>
      </c>
      <c r="Q24" s="203">
        <f t="shared" si="4"/>
        <v>3.0000000000000001E-3</v>
      </c>
      <c r="R24" s="203">
        <f t="shared" si="5"/>
        <v>3.4878815639986156E-3</v>
      </c>
      <c r="S24" s="204"/>
      <c r="T24" s="203">
        <f t="shared" si="6"/>
        <v>4.4237810093315733E-2</v>
      </c>
      <c r="U24" s="203">
        <f t="shared" si="7"/>
        <v>4.4141238098189234E-2</v>
      </c>
      <c r="V24" s="203">
        <f t="shared" si="1"/>
        <v>4.4044666103062728E-2</v>
      </c>
      <c r="W24" s="203">
        <f t="shared" si="1"/>
        <v>4.3948094107936229E-2</v>
      </c>
      <c r="X24" s="203">
        <f t="shared" si="1"/>
        <v>4.3851522112809731E-2</v>
      </c>
      <c r="Y24" s="203">
        <f t="shared" si="1"/>
        <v>4.3754950117683232E-2</v>
      </c>
      <c r="Z24" s="203">
        <f t="shared" si="1"/>
        <v>4.3658378122556726E-2</v>
      </c>
      <c r="AA24" s="203">
        <f t="shared" si="1"/>
        <v>4.3561806127430228E-2</v>
      </c>
      <c r="AB24" s="203">
        <f t="shared" si="1"/>
        <v>4.3465234132303729E-2</v>
      </c>
      <c r="AC24" s="203">
        <f t="shared" si="1"/>
        <v>4.336866213717723E-2</v>
      </c>
      <c r="AD24" s="203">
        <f t="shared" si="1"/>
        <v>4.3272090142050725E-2</v>
      </c>
      <c r="AE24" s="203">
        <f t="shared" si="1"/>
        <v>4.3175518146924226E-2</v>
      </c>
      <c r="AF24" s="203">
        <f t="shared" si="1"/>
        <v>4.3078946151797727E-2</v>
      </c>
      <c r="AG24" s="203">
        <f t="shared" si="1"/>
        <v>4.2982374156671228E-2</v>
      </c>
      <c r="AH24" s="203">
        <f t="shared" si="1"/>
        <v>4.2885802161544723E-2</v>
      </c>
      <c r="AI24" s="203">
        <f t="shared" si="8"/>
        <v>4.2789230166418224E-2</v>
      </c>
      <c r="AJ24" s="203">
        <f t="shared" si="9"/>
        <v>4.0632745922862805E-2</v>
      </c>
    </row>
    <row r="25" spans="1:36" s="202" customFormat="1" ht="13.8" x14ac:dyDescent="0.3">
      <c r="A25" s="162" t="s">
        <v>16</v>
      </c>
      <c r="B25" s="203">
        <f t="shared" si="2"/>
        <v>0</v>
      </c>
      <c r="C25" s="203">
        <f t="shared" si="3"/>
        <v>0</v>
      </c>
      <c r="D25" s="203">
        <f t="shared" si="0"/>
        <v>0</v>
      </c>
      <c r="E25" s="203">
        <f t="shared" si="0"/>
        <v>0</v>
      </c>
      <c r="F25" s="203">
        <f t="shared" si="0"/>
        <v>0</v>
      </c>
      <c r="G25" s="203">
        <f t="shared" si="0"/>
        <v>0</v>
      </c>
      <c r="H25" s="203">
        <f t="shared" si="0"/>
        <v>0</v>
      </c>
      <c r="I25" s="203">
        <f t="shared" si="0"/>
        <v>0</v>
      </c>
      <c r="J25" s="203">
        <f t="shared" si="0"/>
        <v>0</v>
      </c>
      <c r="K25" s="203">
        <f t="shared" si="0"/>
        <v>0</v>
      </c>
      <c r="L25" s="203">
        <f t="shared" si="0"/>
        <v>0</v>
      </c>
      <c r="M25" s="203">
        <f t="shared" si="0"/>
        <v>0</v>
      </c>
      <c r="N25" s="203">
        <f t="shared" si="0"/>
        <v>0</v>
      </c>
      <c r="O25" s="203">
        <f t="shared" si="0"/>
        <v>0</v>
      </c>
      <c r="P25" s="203">
        <f t="shared" si="0"/>
        <v>0</v>
      </c>
      <c r="Q25" s="203">
        <f t="shared" si="4"/>
        <v>0</v>
      </c>
      <c r="R25" s="203">
        <f t="shared" si="5"/>
        <v>0</v>
      </c>
      <c r="S25" s="204"/>
      <c r="T25" s="203">
        <f t="shared" si="6"/>
        <v>6.0592405240102974E-5</v>
      </c>
      <c r="U25" s="203">
        <f t="shared" si="7"/>
        <v>6.2809823620802488E-5</v>
      </c>
      <c r="V25" s="203">
        <f t="shared" si="1"/>
        <v>6.5027242001501994E-5</v>
      </c>
      <c r="W25" s="203">
        <f t="shared" si="1"/>
        <v>6.72446603822015E-5</v>
      </c>
      <c r="X25" s="203">
        <f t="shared" si="1"/>
        <v>6.9462078762901007E-5</v>
      </c>
      <c r="Y25" s="203">
        <f t="shared" si="1"/>
        <v>7.1679497143600513E-5</v>
      </c>
      <c r="Z25" s="203">
        <f t="shared" si="1"/>
        <v>7.389691552430002E-5</v>
      </c>
      <c r="AA25" s="203">
        <f t="shared" si="1"/>
        <v>7.6114333904999526E-5</v>
      </c>
      <c r="AB25" s="203">
        <f t="shared" si="1"/>
        <v>7.8331752285699032E-5</v>
      </c>
      <c r="AC25" s="203">
        <f t="shared" si="1"/>
        <v>8.0549170666398539E-5</v>
      </c>
      <c r="AD25" s="203">
        <f t="shared" si="1"/>
        <v>8.2766589047098045E-5</v>
      </c>
      <c r="AE25" s="203">
        <f t="shared" si="1"/>
        <v>8.4984007427797552E-5</v>
      </c>
      <c r="AF25" s="203">
        <f t="shared" si="1"/>
        <v>8.7201425808497058E-5</v>
      </c>
      <c r="AG25" s="203">
        <f t="shared" si="1"/>
        <v>8.9418844189196564E-5</v>
      </c>
      <c r="AH25" s="203">
        <f t="shared" si="1"/>
        <v>9.1636262569896071E-5</v>
      </c>
      <c r="AI25" s="203">
        <f t="shared" si="8"/>
        <v>9.3853680950595577E-5</v>
      </c>
      <c r="AJ25" s="203">
        <f t="shared" si="9"/>
        <v>1.1877210770206461E-4</v>
      </c>
    </row>
    <row r="26" spans="1:36" s="202" customFormat="1" ht="13.8" x14ac:dyDescent="0.3">
      <c r="A26" s="162" t="s">
        <v>18</v>
      </c>
      <c r="B26" s="203">
        <f t="shared" si="2"/>
        <v>3.4890418648567546E-2</v>
      </c>
      <c r="C26" s="203">
        <f t="shared" si="3"/>
        <v>3.5497724071996375E-2</v>
      </c>
      <c r="D26" s="203">
        <f t="shared" si="0"/>
        <v>3.6105029495425205E-2</v>
      </c>
      <c r="E26" s="203">
        <f t="shared" si="0"/>
        <v>3.6712334918854034E-2</v>
      </c>
      <c r="F26" s="203">
        <f t="shared" si="0"/>
        <v>3.731964034228287E-2</v>
      </c>
      <c r="G26" s="203">
        <f t="shared" si="0"/>
        <v>3.7926945765711699E-2</v>
      </c>
      <c r="H26" s="203">
        <f t="shared" si="0"/>
        <v>3.8534251189140528E-2</v>
      </c>
      <c r="I26" s="203">
        <f t="shared" si="0"/>
        <v>3.9141556612569357E-2</v>
      </c>
      <c r="J26" s="203">
        <f t="shared" si="0"/>
        <v>3.9748862035998186E-2</v>
      </c>
      <c r="K26" s="203">
        <f t="shared" si="0"/>
        <v>4.0356167459427016E-2</v>
      </c>
      <c r="L26" s="203">
        <f t="shared" si="0"/>
        <v>4.0963472882855845E-2</v>
      </c>
      <c r="M26" s="203">
        <f t="shared" si="0"/>
        <v>4.1570778306284681E-2</v>
      </c>
      <c r="N26" s="203">
        <f t="shared" si="0"/>
        <v>4.217808372971351E-2</v>
      </c>
      <c r="O26" s="203">
        <f t="shared" si="0"/>
        <v>4.2785389153142339E-2</v>
      </c>
      <c r="P26" s="203">
        <f t="shared" si="0"/>
        <v>4.3392694576571168E-2</v>
      </c>
      <c r="Q26" s="203">
        <f t="shared" si="4"/>
        <v>4.3999999999999997E-2</v>
      </c>
      <c r="R26" s="203">
        <f t="shared" si="5"/>
        <v>4.074657417816608E-2</v>
      </c>
      <c r="S26" s="204"/>
      <c r="T26" s="203">
        <f t="shared" si="6"/>
        <v>3.8683499765016871E-4</v>
      </c>
      <c r="U26" s="203">
        <f t="shared" si="7"/>
        <v>3.8544668470320869E-4</v>
      </c>
      <c r="V26" s="203">
        <f t="shared" si="1"/>
        <v>3.8405837175624862E-4</v>
      </c>
      <c r="W26" s="203">
        <f t="shared" si="1"/>
        <v>3.826700588092886E-4</v>
      </c>
      <c r="X26" s="203">
        <f t="shared" si="1"/>
        <v>3.8128174586232852E-4</v>
      </c>
      <c r="Y26" s="203">
        <f t="shared" si="1"/>
        <v>3.798934329153685E-4</v>
      </c>
      <c r="Z26" s="203">
        <f t="shared" si="1"/>
        <v>3.7850511996840843E-4</v>
      </c>
      <c r="AA26" s="203">
        <f t="shared" si="1"/>
        <v>3.7711680702144841E-4</v>
      </c>
      <c r="AB26" s="203">
        <f t="shared" si="1"/>
        <v>3.7572849407448833E-4</v>
      </c>
      <c r="AC26" s="203">
        <f t="shared" si="1"/>
        <v>3.7434018112752831E-4</v>
      </c>
      <c r="AD26" s="203">
        <f t="shared" si="1"/>
        <v>3.7295186818056824E-4</v>
      </c>
      <c r="AE26" s="203">
        <f t="shared" si="1"/>
        <v>3.7156355523360822E-4</v>
      </c>
      <c r="AF26" s="203">
        <f t="shared" si="1"/>
        <v>3.7017524228664814E-4</v>
      </c>
      <c r="AG26" s="203">
        <f t="shared" si="1"/>
        <v>3.6878692933968812E-4</v>
      </c>
      <c r="AH26" s="203">
        <f t="shared" si="1"/>
        <v>3.673986163927281E-4</v>
      </c>
      <c r="AI26" s="203">
        <f t="shared" si="8"/>
        <v>3.6601030344576803E-4</v>
      </c>
      <c r="AJ26" s="203">
        <f t="shared" si="9"/>
        <v>3.5991391788252336E-4</v>
      </c>
    </row>
    <row r="27" spans="1:36" s="202" customFormat="1" ht="13.8" x14ac:dyDescent="0.3">
      <c r="A27" s="162" t="s">
        <v>20</v>
      </c>
      <c r="B27" s="203">
        <f t="shared" si="2"/>
        <v>0</v>
      </c>
      <c r="C27" s="203">
        <f t="shared" si="3"/>
        <v>0</v>
      </c>
      <c r="D27" s="203">
        <f t="shared" si="0"/>
        <v>0</v>
      </c>
      <c r="E27" s="203">
        <f t="shared" si="0"/>
        <v>0</v>
      </c>
      <c r="F27" s="203">
        <f t="shared" si="0"/>
        <v>0</v>
      </c>
      <c r="G27" s="203">
        <f t="shared" si="0"/>
        <v>0</v>
      </c>
      <c r="H27" s="203">
        <f t="shared" si="0"/>
        <v>0</v>
      </c>
      <c r="I27" s="203">
        <f t="shared" si="0"/>
        <v>0</v>
      </c>
      <c r="J27" s="203">
        <f t="shared" si="0"/>
        <v>0</v>
      </c>
      <c r="K27" s="203">
        <f t="shared" si="0"/>
        <v>0</v>
      </c>
      <c r="L27" s="203">
        <f t="shared" si="0"/>
        <v>0</v>
      </c>
      <c r="M27" s="203">
        <f t="shared" si="0"/>
        <v>0</v>
      </c>
      <c r="N27" s="203">
        <f t="shared" si="0"/>
        <v>0</v>
      </c>
      <c r="O27" s="203">
        <f t="shared" si="0"/>
        <v>0</v>
      </c>
      <c r="P27" s="203">
        <f t="shared" si="0"/>
        <v>0</v>
      </c>
      <c r="Q27" s="203">
        <f t="shared" si="4"/>
        <v>0</v>
      </c>
      <c r="R27" s="203">
        <f t="shared" si="5"/>
        <v>0</v>
      </c>
      <c r="S27" s="204"/>
      <c r="T27" s="203">
        <f t="shared" si="6"/>
        <v>0</v>
      </c>
      <c r="U27" s="203">
        <f t="shared" si="7"/>
        <v>0</v>
      </c>
      <c r="V27" s="203">
        <f t="shared" si="1"/>
        <v>0</v>
      </c>
      <c r="W27" s="203">
        <f t="shared" si="1"/>
        <v>0</v>
      </c>
      <c r="X27" s="203">
        <f t="shared" si="1"/>
        <v>0</v>
      </c>
      <c r="Y27" s="203">
        <f t="shared" si="1"/>
        <v>0</v>
      </c>
      <c r="Z27" s="203">
        <f t="shared" si="1"/>
        <v>0</v>
      </c>
      <c r="AA27" s="203">
        <f t="shared" si="1"/>
        <v>0</v>
      </c>
      <c r="AB27" s="203">
        <f t="shared" si="1"/>
        <v>0</v>
      </c>
      <c r="AC27" s="203">
        <f t="shared" si="1"/>
        <v>0</v>
      </c>
      <c r="AD27" s="203">
        <f t="shared" si="1"/>
        <v>0</v>
      </c>
      <c r="AE27" s="203">
        <f t="shared" si="1"/>
        <v>0</v>
      </c>
      <c r="AF27" s="203">
        <f t="shared" si="1"/>
        <v>0</v>
      </c>
      <c r="AG27" s="203">
        <f t="shared" si="1"/>
        <v>0</v>
      </c>
      <c r="AH27" s="203">
        <f t="shared" si="1"/>
        <v>0</v>
      </c>
      <c r="AI27" s="203">
        <f t="shared" si="8"/>
        <v>0</v>
      </c>
      <c r="AJ27" s="203">
        <f t="shared" si="9"/>
        <v>0</v>
      </c>
    </row>
    <row r="28" spans="1:36" s="202" customFormat="1" ht="13.8" x14ac:dyDescent="0.3">
      <c r="A28" s="162" t="s">
        <v>22</v>
      </c>
      <c r="B28" s="203">
        <f t="shared" si="2"/>
        <v>5.9886614078302177E-3</v>
      </c>
      <c r="C28" s="203">
        <f t="shared" si="3"/>
        <v>5.7894173139748702E-3</v>
      </c>
      <c r="D28" s="203">
        <f t="shared" si="0"/>
        <v>5.5901732201195219E-3</v>
      </c>
      <c r="E28" s="203">
        <f t="shared" si="0"/>
        <v>5.3909291262641745E-3</v>
      </c>
      <c r="F28" s="203">
        <f t="shared" si="0"/>
        <v>5.1916850324088262E-3</v>
      </c>
      <c r="G28" s="203">
        <f t="shared" si="0"/>
        <v>4.9924409385534788E-3</v>
      </c>
      <c r="H28" s="203">
        <f t="shared" si="0"/>
        <v>4.7931968446981305E-3</v>
      </c>
      <c r="I28" s="203">
        <f t="shared" si="0"/>
        <v>4.593952750842783E-3</v>
      </c>
      <c r="J28" s="203">
        <f t="shared" si="0"/>
        <v>4.3947086569874347E-3</v>
      </c>
      <c r="K28" s="203">
        <f t="shared" si="0"/>
        <v>4.1954645631320873E-3</v>
      </c>
      <c r="L28" s="203">
        <f t="shared" si="0"/>
        <v>3.996220469276739E-3</v>
      </c>
      <c r="M28" s="203">
        <f t="shared" si="0"/>
        <v>3.7969763754213915E-3</v>
      </c>
      <c r="N28" s="203">
        <f t="shared" si="0"/>
        <v>3.5977322815660437E-3</v>
      </c>
      <c r="O28" s="203">
        <f t="shared" si="0"/>
        <v>3.3984881877106958E-3</v>
      </c>
      <c r="P28" s="203">
        <f t="shared" si="0"/>
        <v>3.1992440938553479E-3</v>
      </c>
      <c r="Q28" s="203">
        <f t="shared" si="4"/>
        <v>3.0000000000000001E-3</v>
      </c>
      <c r="R28" s="203">
        <f t="shared" si="5"/>
        <v>3.4878815639986156E-3</v>
      </c>
      <c r="S28" s="204"/>
      <c r="T28" s="203">
        <f t="shared" si="6"/>
        <v>9.158376797649543E-3</v>
      </c>
      <c r="U28" s="203">
        <f t="shared" si="7"/>
        <v>9.0685879807452137E-3</v>
      </c>
      <c r="V28" s="203">
        <f t="shared" si="1"/>
        <v>8.9787991638408844E-3</v>
      </c>
      <c r="W28" s="203">
        <f t="shared" si="1"/>
        <v>8.8890103469365551E-3</v>
      </c>
      <c r="X28" s="203">
        <f t="shared" si="1"/>
        <v>8.7992215300322259E-3</v>
      </c>
      <c r="Y28" s="203">
        <f t="shared" si="1"/>
        <v>8.7094327131278966E-3</v>
      </c>
      <c r="Z28" s="203">
        <f t="shared" si="1"/>
        <v>8.6196438962235656E-3</v>
      </c>
      <c r="AA28" s="203">
        <f t="shared" si="1"/>
        <v>8.5298550793192363E-3</v>
      </c>
      <c r="AB28" s="203">
        <f t="shared" si="1"/>
        <v>8.4400662624149071E-3</v>
      </c>
      <c r="AC28" s="203">
        <f t="shared" si="1"/>
        <v>8.3502774455105778E-3</v>
      </c>
      <c r="AD28" s="203">
        <f t="shared" si="1"/>
        <v>8.2604886286062485E-3</v>
      </c>
      <c r="AE28" s="203">
        <f t="shared" si="1"/>
        <v>8.1706998117019192E-3</v>
      </c>
      <c r="AF28" s="203">
        <f t="shared" si="1"/>
        <v>8.08091099479759E-3</v>
      </c>
      <c r="AG28" s="203">
        <f t="shared" si="1"/>
        <v>7.9911221778932607E-3</v>
      </c>
      <c r="AH28" s="203">
        <f t="shared" si="1"/>
        <v>7.9013333609889314E-3</v>
      </c>
      <c r="AI28" s="203">
        <f t="shared" si="8"/>
        <v>7.8115445440846013E-3</v>
      </c>
      <c r="AJ28" s="203">
        <f t="shared" si="9"/>
        <v>7.8005966158862889E-3</v>
      </c>
    </row>
    <row r="29" spans="1:36" s="202" customFormat="1" ht="13.8" x14ac:dyDescent="0.3">
      <c r="A29" s="162" t="s">
        <v>24</v>
      </c>
      <c r="B29" s="203">
        <f t="shared" si="2"/>
        <v>0.12124753793645343</v>
      </c>
      <c r="C29" s="203">
        <f t="shared" si="3"/>
        <v>0.1212177020740232</v>
      </c>
      <c r="D29" s="203">
        <f t="shared" si="0"/>
        <v>0.12118786621159297</v>
      </c>
      <c r="E29" s="203">
        <f t="shared" si="0"/>
        <v>0.12115803034916274</v>
      </c>
      <c r="F29" s="203">
        <f t="shared" si="0"/>
        <v>0.12112819448673252</v>
      </c>
      <c r="G29" s="203">
        <f t="shared" si="0"/>
        <v>0.12109835862430229</v>
      </c>
      <c r="H29" s="203">
        <f t="shared" si="0"/>
        <v>0.12106852276187206</v>
      </c>
      <c r="I29" s="203">
        <f t="shared" si="0"/>
        <v>0.12103868689944183</v>
      </c>
      <c r="J29" s="203">
        <f t="shared" si="0"/>
        <v>0.1210088510370116</v>
      </c>
      <c r="K29" s="203">
        <f t="shared" si="0"/>
        <v>0.12097901517458137</v>
      </c>
      <c r="L29" s="203">
        <f t="shared" si="0"/>
        <v>0.12094917931215114</v>
      </c>
      <c r="M29" s="203">
        <f t="shared" si="0"/>
        <v>0.12091934344972091</v>
      </c>
      <c r="N29" s="203">
        <f t="shared" si="0"/>
        <v>0.1208895075872907</v>
      </c>
      <c r="O29" s="203">
        <f t="shared" si="0"/>
        <v>0.12085967172486047</v>
      </c>
      <c r="P29" s="203">
        <f t="shared" si="0"/>
        <v>0.12082983586243023</v>
      </c>
      <c r="Q29" s="203">
        <f t="shared" si="4"/>
        <v>0.1208</v>
      </c>
      <c r="R29" s="203">
        <f t="shared" si="5"/>
        <v>0.11848945983101915</v>
      </c>
      <c r="S29" s="204"/>
      <c r="T29" s="203">
        <f t="shared" si="6"/>
        <v>9.4316290219857504E-3</v>
      </c>
      <c r="U29" s="203">
        <f t="shared" si="7"/>
        <v>9.3309100646399162E-3</v>
      </c>
      <c r="V29" s="203">
        <f t="shared" si="1"/>
        <v>9.2301911072940803E-3</v>
      </c>
      <c r="W29" s="203">
        <f t="shared" si="1"/>
        <v>9.1294721499482461E-3</v>
      </c>
      <c r="X29" s="203">
        <f t="shared" si="1"/>
        <v>9.0287531926024102E-3</v>
      </c>
      <c r="Y29" s="203">
        <f t="shared" si="1"/>
        <v>8.928034235256576E-3</v>
      </c>
      <c r="Z29" s="203">
        <f t="shared" si="1"/>
        <v>8.8273152779107401E-3</v>
      </c>
      <c r="AA29" s="203">
        <f t="shared" si="1"/>
        <v>8.7265963205649059E-3</v>
      </c>
      <c r="AB29" s="203">
        <f t="shared" si="1"/>
        <v>8.6258773632190699E-3</v>
      </c>
      <c r="AC29" s="203">
        <f t="shared" si="1"/>
        <v>8.5251584058732358E-3</v>
      </c>
      <c r="AD29" s="203">
        <f t="shared" si="1"/>
        <v>8.4244394485273998E-3</v>
      </c>
      <c r="AE29" s="203">
        <f t="shared" si="1"/>
        <v>8.3237204911815656E-3</v>
      </c>
      <c r="AF29" s="203">
        <f t="shared" si="1"/>
        <v>8.2230015338357297E-3</v>
      </c>
      <c r="AG29" s="203">
        <f t="shared" si="1"/>
        <v>8.1222825764898955E-3</v>
      </c>
      <c r="AH29" s="203">
        <f t="shared" si="1"/>
        <v>8.0215636191440613E-3</v>
      </c>
      <c r="AI29" s="203">
        <f t="shared" si="8"/>
        <v>7.9208446617982254E-3</v>
      </c>
      <c r="AJ29" s="203">
        <f t="shared" si="9"/>
        <v>7.9067668827939586E-3</v>
      </c>
    </row>
    <row r="30" spans="1:36" s="202" customFormat="1" ht="13.8" x14ac:dyDescent="0.3">
      <c r="A30" s="162" t="s">
        <v>28</v>
      </c>
      <c r="B30" s="203">
        <f t="shared" si="2"/>
        <v>0</v>
      </c>
      <c r="C30" s="203">
        <f t="shared" si="3"/>
        <v>0</v>
      </c>
      <c r="D30" s="203">
        <f t="shared" si="0"/>
        <v>0</v>
      </c>
      <c r="E30" s="203">
        <f t="shared" si="0"/>
        <v>0</v>
      </c>
      <c r="F30" s="203">
        <f t="shared" si="0"/>
        <v>0</v>
      </c>
      <c r="G30" s="203">
        <f t="shared" si="0"/>
        <v>0</v>
      </c>
      <c r="H30" s="203">
        <f t="shared" si="0"/>
        <v>0</v>
      </c>
      <c r="I30" s="203">
        <f t="shared" si="0"/>
        <v>0</v>
      </c>
      <c r="J30" s="203">
        <f t="shared" si="0"/>
        <v>0</v>
      </c>
      <c r="K30" s="203">
        <f t="shared" si="0"/>
        <v>0</v>
      </c>
      <c r="L30" s="203">
        <f t="shared" si="0"/>
        <v>0</v>
      </c>
      <c r="M30" s="203">
        <f t="shared" si="0"/>
        <v>0</v>
      </c>
      <c r="N30" s="203">
        <f t="shared" si="0"/>
        <v>0</v>
      </c>
      <c r="O30" s="203">
        <f t="shared" si="0"/>
        <v>0</v>
      </c>
      <c r="P30" s="203">
        <f t="shared" si="0"/>
        <v>0</v>
      </c>
      <c r="Q30" s="203">
        <f t="shared" si="4"/>
        <v>0</v>
      </c>
      <c r="R30" s="203">
        <f t="shared" si="5"/>
        <v>0</v>
      </c>
      <c r="S30" s="204"/>
      <c r="T30" s="203">
        <f t="shared" si="6"/>
        <v>3.1563413474203819E-4</v>
      </c>
      <c r="U30" s="203">
        <f t="shared" si="7"/>
        <v>3.0741222850317576E-4</v>
      </c>
      <c r="V30" s="203">
        <f t="shared" si="1"/>
        <v>2.9919032226431334E-4</v>
      </c>
      <c r="W30" s="203">
        <f t="shared" si="1"/>
        <v>2.9096841602545092E-4</v>
      </c>
      <c r="X30" s="203">
        <f t="shared" si="1"/>
        <v>2.8274650978658849E-4</v>
      </c>
      <c r="Y30" s="203">
        <f t="shared" si="1"/>
        <v>2.7452460354772607E-4</v>
      </c>
      <c r="Z30" s="203">
        <f t="shared" si="1"/>
        <v>2.6630269730886364E-4</v>
      </c>
      <c r="AA30" s="203">
        <f t="shared" si="1"/>
        <v>2.5808079107000122E-4</v>
      </c>
      <c r="AB30" s="203">
        <f t="shared" si="1"/>
        <v>2.498588848311388E-4</v>
      </c>
      <c r="AC30" s="203">
        <f t="shared" si="1"/>
        <v>2.4163697859227637E-4</v>
      </c>
      <c r="AD30" s="203">
        <f t="shared" si="1"/>
        <v>2.3341507235341395E-4</v>
      </c>
      <c r="AE30" s="203">
        <f t="shared" si="1"/>
        <v>2.2519316611455153E-4</v>
      </c>
      <c r="AF30" s="203">
        <f t="shared" si="1"/>
        <v>2.1697125987568913E-4</v>
      </c>
      <c r="AG30" s="203">
        <f t="shared" si="1"/>
        <v>2.0874935363682671E-4</v>
      </c>
      <c r="AH30" s="203">
        <f t="shared" si="1"/>
        <v>2.0052744739796428E-4</v>
      </c>
      <c r="AI30" s="203">
        <f t="shared" si="8"/>
        <v>1.9230554115910186E-4</v>
      </c>
      <c r="AJ30" s="203">
        <f t="shared" si="9"/>
        <v>2.2045346582948847E-4</v>
      </c>
    </row>
    <row r="31" spans="1:36" s="202" customFormat="1" ht="13.8" x14ac:dyDescent="0.3">
      <c r="A31" s="162" t="s">
        <v>30</v>
      </c>
      <c r="B31" s="203">
        <f t="shared" si="2"/>
        <v>5.9886614078302177E-3</v>
      </c>
      <c r="C31" s="203">
        <f t="shared" si="3"/>
        <v>5.7894173139748702E-3</v>
      </c>
      <c r="D31" s="203">
        <f t="shared" si="0"/>
        <v>5.5901732201195219E-3</v>
      </c>
      <c r="E31" s="203">
        <f t="shared" si="0"/>
        <v>5.3909291262641745E-3</v>
      </c>
      <c r="F31" s="203">
        <f t="shared" si="0"/>
        <v>5.1916850324088262E-3</v>
      </c>
      <c r="G31" s="203">
        <f t="shared" si="0"/>
        <v>4.9924409385534788E-3</v>
      </c>
      <c r="H31" s="203">
        <f t="shared" si="0"/>
        <v>4.7931968446981305E-3</v>
      </c>
      <c r="I31" s="203">
        <f t="shared" si="0"/>
        <v>4.593952750842783E-3</v>
      </c>
      <c r="J31" s="203">
        <f t="shared" si="0"/>
        <v>4.3947086569874347E-3</v>
      </c>
      <c r="K31" s="203">
        <f t="shared" si="0"/>
        <v>4.1954645631320873E-3</v>
      </c>
      <c r="L31" s="203">
        <f t="shared" si="0"/>
        <v>3.996220469276739E-3</v>
      </c>
      <c r="M31" s="203">
        <f t="shared" si="0"/>
        <v>3.7969763754213915E-3</v>
      </c>
      <c r="N31" s="203">
        <f t="shared" si="0"/>
        <v>3.5977322815660437E-3</v>
      </c>
      <c r="O31" s="203">
        <f t="shared" si="0"/>
        <v>3.3984881877106958E-3</v>
      </c>
      <c r="P31" s="203">
        <f t="shared" si="0"/>
        <v>3.1992440938553479E-3</v>
      </c>
      <c r="Q31" s="203">
        <f t="shared" si="4"/>
        <v>3.0000000000000001E-3</v>
      </c>
      <c r="R31" s="203">
        <f t="shared" si="5"/>
        <v>3.4878815639986156E-3</v>
      </c>
      <c r="S31" s="204"/>
      <c r="T31" s="203">
        <f t="shared" si="6"/>
        <v>1.1687086881073592E-2</v>
      </c>
      <c r="U31" s="203">
        <f t="shared" si="7"/>
        <v>1.1476138772274864E-2</v>
      </c>
      <c r="V31" s="203">
        <f t="shared" si="1"/>
        <v>1.1265190663476138E-2</v>
      </c>
      <c r="W31" s="203">
        <f t="shared" si="1"/>
        <v>1.105424255467741E-2</v>
      </c>
      <c r="X31" s="203">
        <f t="shared" si="1"/>
        <v>1.0843294445878683E-2</v>
      </c>
      <c r="Y31" s="203">
        <f t="shared" si="1"/>
        <v>1.0632346337079957E-2</v>
      </c>
      <c r="Z31" s="203">
        <f t="shared" si="1"/>
        <v>1.0421398228281229E-2</v>
      </c>
      <c r="AA31" s="203">
        <f t="shared" si="1"/>
        <v>1.0210450119482501E-2</v>
      </c>
      <c r="AB31" s="203">
        <f t="shared" si="1"/>
        <v>9.9995020106837754E-3</v>
      </c>
      <c r="AC31" s="203">
        <f t="shared" si="1"/>
        <v>9.7885539018850477E-3</v>
      </c>
      <c r="AD31" s="203">
        <f t="shared" si="1"/>
        <v>9.57760579308632E-3</v>
      </c>
      <c r="AE31" s="203">
        <f t="shared" si="1"/>
        <v>9.3666576842875923E-3</v>
      </c>
      <c r="AF31" s="203">
        <f t="shared" si="1"/>
        <v>9.1557095754888664E-3</v>
      </c>
      <c r="AG31" s="203">
        <f t="shared" si="1"/>
        <v>8.9447614666901386E-3</v>
      </c>
      <c r="AH31" s="203">
        <f t="shared" si="1"/>
        <v>8.7338133578914109E-3</v>
      </c>
      <c r="AI31" s="203">
        <f t="shared" si="8"/>
        <v>8.522865249092685E-3</v>
      </c>
      <c r="AJ31" s="203">
        <f t="shared" si="9"/>
        <v>9.0515767998350215E-3</v>
      </c>
    </row>
    <row r="32" spans="1:36" s="202" customFormat="1" ht="13.8" x14ac:dyDescent="0.3">
      <c r="A32" s="162" t="s">
        <v>32</v>
      </c>
      <c r="B32" s="203">
        <f t="shared" si="2"/>
        <v>5.9886614078302177E-3</v>
      </c>
      <c r="C32" s="203">
        <f t="shared" si="3"/>
        <v>5.7360839806415362E-3</v>
      </c>
      <c r="D32" s="203">
        <f t="shared" si="0"/>
        <v>5.4835065534528556E-3</v>
      </c>
      <c r="E32" s="203">
        <f t="shared" si="0"/>
        <v>5.2309291262641741E-3</v>
      </c>
      <c r="F32" s="203">
        <f t="shared" si="0"/>
        <v>4.9783516990754926E-3</v>
      </c>
      <c r="G32" s="203">
        <f t="shared" si="0"/>
        <v>4.725774271886812E-3</v>
      </c>
      <c r="H32" s="203">
        <f t="shared" si="0"/>
        <v>4.4731968446981305E-3</v>
      </c>
      <c r="I32" s="203">
        <f t="shared" si="0"/>
        <v>4.220619417509449E-3</v>
      </c>
      <c r="J32" s="203">
        <f t="shared" si="0"/>
        <v>3.9680419903207684E-3</v>
      </c>
      <c r="K32" s="203">
        <f t="shared" si="0"/>
        <v>3.7154645631320873E-3</v>
      </c>
      <c r="L32" s="203">
        <f t="shared" si="0"/>
        <v>3.4628871359434063E-3</v>
      </c>
      <c r="M32" s="203">
        <f t="shared" si="0"/>
        <v>3.2103097087547248E-3</v>
      </c>
      <c r="N32" s="203">
        <f t="shared" si="0"/>
        <v>2.9577322815660437E-3</v>
      </c>
      <c r="O32" s="203">
        <f t="shared" si="0"/>
        <v>2.7051548543773627E-3</v>
      </c>
      <c r="P32" s="203">
        <f t="shared" si="0"/>
        <v>2.4525774271886812E-3</v>
      </c>
      <c r="Q32" s="203">
        <f t="shared" si="4"/>
        <v>2.2000000000000001E-3</v>
      </c>
      <c r="R32" s="203">
        <f t="shared" si="5"/>
        <v>2.5555132309029974E-3</v>
      </c>
      <c r="S32" s="204"/>
      <c r="T32" s="203">
        <f t="shared" si="6"/>
        <v>4.0864871447913786E-2</v>
      </c>
      <c r="U32" s="203">
        <f t="shared" si="7"/>
        <v>4.1544877094062037E-2</v>
      </c>
      <c r="V32" s="203">
        <f t="shared" si="1"/>
        <v>4.2224882740210294E-2</v>
      </c>
      <c r="W32" s="203">
        <f t="shared" si="1"/>
        <v>4.2904888386358545E-2</v>
      </c>
      <c r="X32" s="203">
        <f t="shared" si="1"/>
        <v>4.3584894032506795E-2</v>
      </c>
      <c r="Y32" s="203">
        <f t="shared" si="1"/>
        <v>4.4264899678655045E-2</v>
      </c>
      <c r="Z32" s="203">
        <f t="shared" si="1"/>
        <v>4.4944905324803303E-2</v>
      </c>
      <c r="AA32" s="203">
        <f t="shared" si="1"/>
        <v>4.5624910970951553E-2</v>
      </c>
      <c r="AB32" s="203">
        <f t="shared" si="1"/>
        <v>4.6304916617099803E-2</v>
      </c>
      <c r="AC32" s="203">
        <f t="shared" si="1"/>
        <v>4.6984922263248054E-2</v>
      </c>
      <c r="AD32" s="203">
        <f t="shared" si="1"/>
        <v>4.7664927909396311E-2</v>
      </c>
      <c r="AE32" s="203">
        <f t="shared" si="1"/>
        <v>4.8344933555544561E-2</v>
      </c>
      <c r="AF32" s="203">
        <f t="shared" si="1"/>
        <v>4.9024939201692812E-2</v>
      </c>
      <c r="AG32" s="203">
        <f t="shared" si="1"/>
        <v>4.9704944847841062E-2</v>
      </c>
      <c r="AH32" s="203">
        <f t="shared" si="1"/>
        <v>5.0384950493989319E-2</v>
      </c>
      <c r="AI32" s="203">
        <f t="shared" si="8"/>
        <v>5.106495614013757E-2</v>
      </c>
      <c r="AJ32" s="203">
        <f t="shared" si="9"/>
        <v>5.2253475170186379E-2</v>
      </c>
    </row>
    <row r="33" spans="1:36" s="202" customFormat="1" ht="13.8" x14ac:dyDescent="0.3">
      <c r="A33" s="162" t="s">
        <v>34</v>
      </c>
      <c r="B33" s="203">
        <f t="shared" si="2"/>
        <v>5.9886614078302177E-3</v>
      </c>
      <c r="C33" s="203">
        <f t="shared" si="3"/>
        <v>6.8694173139748696E-3</v>
      </c>
      <c r="D33" s="203">
        <f t="shared" si="0"/>
        <v>7.7501732201195224E-3</v>
      </c>
      <c r="E33" s="203">
        <f t="shared" si="0"/>
        <v>8.6309291262641752E-3</v>
      </c>
      <c r="F33" s="203">
        <f t="shared" si="0"/>
        <v>9.5116850324088262E-3</v>
      </c>
      <c r="G33" s="203">
        <f t="shared" si="0"/>
        <v>1.0392440938553477E-2</v>
      </c>
      <c r="H33" s="203">
        <f t="shared" si="0"/>
        <v>1.127319684469813E-2</v>
      </c>
      <c r="I33" s="203">
        <f t="shared" si="0"/>
        <v>1.2153952750842783E-2</v>
      </c>
      <c r="J33" s="203">
        <f t="shared" si="0"/>
        <v>1.3034708656987436E-2</v>
      </c>
      <c r="K33" s="203">
        <f t="shared" si="0"/>
        <v>1.3915464563132088E-2</v>
      </c>
      <c r="L33" s="203">
        <f t="shared" si="0"/>
        <v>1.4796220469276738E-2</v>
      </c>
      <c r="M33" s="203">
        <f t="shared" si="0"/>
        <v>1.5676976375421391E-2</v>
      </c>
      <c r="N33" s="203">
        <f t="shared" si="0"/>
        <v>1.6557732281566043E-2</v>
      </c>
      <c r="O33" s="203">
        <f t="shared" si="0"/>
        <v>1.7438488187710696E-2</v>
      </c>
      <c r="P33" s="203">
        <f t="shared" si="0"/>
        <v>1.8319244093855349E-2</v>
      </c>
      <c r="Q33" s="203">
        <f t="shared" si="4"/>
        <v>1.9199999999999998E-2</v>
      </c>
      <c r="R33" s="203">
        <f t="shared" si="5"/>
        <v>1.9367484917473813E-2</v>
      </c>
      <c r="S33" s="204"/>
      <c r="T33" s="203">
        <f t="shared" si="6"/>
        <v>3.056681089404225E-2</v>
      </c>
      <c r="U33" s="203">
        <f t="shared" si="7"/>
        <v>3.0511283876425536E-2</v>
      </c>
      <c r="V33" s="203">
        <f t="shared" si="1"/>
        <v>3.0455756858808823E-2</v>
      </c>
      <c r="W33" s="203">
        <f t="shared" si="1"/>
        <v>3.040022984119211E-2</v>
      </c>
      <c r="X33" s="203">
        <f t="shared" si="1"/>
        <v>3.0344702823575397E-2</v>
      </c>
      <c r="Y33" s="203">
        <f t="shared" si="1"/>
        <v>3.0289175805958683E-2</v>
      </c>
      <c r="Z33" s="203">
        <f t="shared" si="1"/>
        <v>3.023364878834197E-2</v>
      </c>
      <c r="AA33" s="203">
        <f t="shared" si="1"/>
        <v>3.0178121770725257E-2</v>
      </c>
      <c r="AB33" s="203">
        <f t="shared" si="1"/>
        <v>3.012259475310854E-2</v>
      </c>
      <c r="AC33" s="203">
        <f t="shared" si="1"/>
        <v>3.0067067735491827E-2</v>
      </c>
      <c r="AD33" s="203">
        <f t="shared" si="1"/>
        <v>3.0011540717875113E-2</v>
      </c>
      <c r="AE33" s="203">
        <f t="shared" si="1"/>
        <v>2.99560137002584E-2</v>
      </c>
      <c r="AF33" s="203">
        <f t="shared" si="1"/>
        <v>2.9900486682641687E-2</v>
      </c>
      <c r="AG33" s="203">
        <f t="shared" si="1"/>
        <v>2.9844959665024973E-2</v>
      </c>
      <c r="AH33" s="203">
        <f t="shared" si="1"/>
        <v>2.978943264740826E-2</v>
      </c>
      <c r="AI33" s="203">
        <f t="shared" si="8"/>
        <v>2.9733905629791547E-2</v>
      </c>
      <c r="AJ33" s="203">
        <f t="shared" si="9"/>
        <v>3.0017923271430637E-2</v>
      </c>
    </row>
    <row r="34" spans="1:36" s="202" customFormat="1" ht="13.8" x14ac:dyDescent="0.3">
      <c r="A34" s="162" t="s">
        <v>36</v>
      </c>
      <c r="B34" s="203">
        <f t="shared" si="2"/>
        <v>2.2377017153999354E-3</v>
      </c>
      <c r="C34" s="203">
        <f t="shared" si="3"/>
        <v>2.781854934373273E-3</v>
      </c>
      <c r="D34" s="203">
        <f t="shared" si="0"/>
        <v>3.3260081533466107E-3</v>
      </c>
      <c r="E34" s="203">
        <f t="shared" si="0"/>
        <v>3.8701613723199483E-3</v>
      </c>
      <c r="F34" s="203">
        <f t="shared" si="0"/>
        <v>4.4143145912932859E-3</v>
      </c>
      <c r="G34" s="203">
        <f t="shared" si="0"/>
        <v>4.958467810266624E-3</v>
      </c>
      <c r="H34" s="203">
        <f t="shared" si="0"/>
        <v>5.5026210292399612E-3</v>
      </c>
      <c r="I34" s="203">
        <f t="shared" si="0"/>
        <v>6.0467742482132984E-3</v>
      </c>
      <c r="J34" s="203">
        <f t="shared" si="0"/>
        <v>6.5909274671866365E-3</v>
      </c>
      <c r="K34" s="203">
        <f t="shared" si="0"/>
        <v>7.1350806861599746E-3</v>
      </c>
      <c r="L34" s="203">
        <f t="shared" si="0"/>
        <v>7.6792339051333118E-3</v>
      </c>
      <c r="M34" s="203">
        <f t="shared" si="0"/>
        <v>8.223387124106649E-3</v>
      </c>
      <c r="N34" s="203">
        <f t="shared" si="0"/>
        <v>8.767540343079987E-3</v>
      </c>
      <c r="O34" s="203">
        <f t="shared" si="0"/>
        <v>9.3116935620533251E-3</v>
      </c>
      <c r="P34" s="203">
        <f t="shared" si="0"/>
        <v>9.8558467810266615E-3</v>
      </c>
      <c r="Q34" s="203">
        <f t="shared" si="4"/>
        <v>1.04E-2</v>
      </c>
      <c r="R34" s="203">
        <f t="shared" si="5"/>
        <v>9.0883675021110784E-3</v>
      </c>
      <c r="S34" s="204"/>
      <c r="T34" s="203">
        <f t="shared" si="6"/>
        <v>0.1175914535485356</v>
      </c>
      <c r="U34" s="203">
        <f t="shared" si="7"/>
        <v>0.11932450234742094</v>
      </c>
      <c r="V34" s="203">
        <f t="shared" si="1"/>
        <v>0.12105755114630626</v>
      </c>
      <c r="W34" s="203">
        <f t="shared" si="1"/>
        <v>0.12279059994519159</v>
      </c>
      <c r="X34" s="203">
        <f t="shared" si="1"/>
        <v>0.12452364874407691</v>
      </c>
      <c r="Y34" s="203">
        <f t="shared" si="1"/>
        <v>0.12625669754296223</v>
      </c>
      <c r="Z34" s="203">
        <f t="shared" si="1"/>
        <v>0.12798974634184757</v>
      </c>
      <c r="AA34" s="203">
        <f t="shared" si="1"/>
        <v>0.1297227951407329</v>
      </c>
      <c r="AB34" s="203">
        <f t="shared" si="1"/>
        <v>0.13145584393961823</v>
      </c>
      <c r="AC34" s="203">
        <f t="shared" si="1"/>
        <v>0.13318889273850354</v>
      </c>
      <c r="AD34" s="203">
        <f t="shared" si="1"/>
        <v>0.13492194153738887</v>
      </c>
      <c r="AE34" s="203">
        <f t="shared" si="1"/>
        <v>0.13665499033627421</v>
      </c>
      <c r="AF34" s="203">
        <f t="shared" si="1"/>
        <v>0.13838803913515954</v>
      </c>
      <c r="AG34" s="203">
        <f t="shared" si="1"/>
        <v>0.14012108793404487</v>
      </c>
      <c r="AH34" s="203">
        <f t="shared" si="1"/>
        <v>0.14185413673293018</v>
      </c>
      <c r="AI34" s="203">
        <f t="shared" si="8"/>
        <v>0.14358718553181551</v>
      </c>
      <c r="AJ34" s="203">
        <f t="shared" si="9"/>
        <v>0.14717954877949199</v>
      </c>
    </row>
    <row r="35" spans="1:36" s="202" customFormat="1" ht="13.8" x14ac:dyDescent="0.3">
      <c r="A35" s="162" t="s">
        <v>38</v>
      </c>
      <c r="B35" s="203">
        <f t="shared" si="2"/>
        <v>5.9886614078302177E-3</v>
      </c>
      <c r="C35" s="203">
        <f t="shared" si="3"/>
        <v>5.7894173139748702E-3</v>
      </c>
      <c r="D35" s="203">
        <f t="shared" si="3"/>
        <v>5.5901732201195219E-3</v>
      </c>
      <c r="E35" s="203">
        <f t="shared" si="3"/>
        <v>5.3909291262641745E-3</v>
      </c>
      <c r="F35" s="203">
        <f t="shared" si="3"/>
        <v>5.1916850324088262E-3</v>
      </c>
      <c r="G35" s="203">
        <f t="shared" si="3"/>
        <v>4.9924409385534788E-3</v>
      </c>
      <c r="H35" s="203">
        <f t="shared" si="3"/>
        <v>4.7931968446981305E-3</v>
      </c>
      <c r="I35" s="203">
        <f t="shared" si="3"/>
        <v>4.593952750842783E-3</v>
      </c>
      <c r="J35" s="203">
        <f t="shared" si="3"/>
        <v>4.3947086569874347E-3</v>
      </c>
      <c r="K35" s="203">
        <f t="shared" si="3"/>
        <v>4.1954645631320873E-3</v>
      </c>
      <c r="L35" s="203">
        <f t="shared" si="3"/>
        <v>3.996220469276739E-3</v>
      </c>
      <c r="M35" s="203">
        <f t="shared" si="3"/>
        <v>3.7969763754213915E-3</v>
      </c>
      <c r="N35" s="203">
        <f t="shared" si="3"/>
        <v>3.5977322815660437E-3</v>
      </c>
      <c r="O35" s="203">
        <f t="shared" si="3"/>
        <v>3.3984881877106958E-3</v>
      </c>
      <c r="P35" s="203">
        <f t="shared" si="3"/>
        <v>3.1992440938553479E-3</v>
      </c>
      <c r="Q35" s="203">
        <f t="shared" si="4"/>
        <v>3.0000000000000001E-3</v>
      </c>
      <c r="R35" s="203">
        <f t="shared" si="5"/>
        <v>3.4878815639986156E-3</v>
      </c>
      <c r="S35" s="204"/>
      <c r="T35" s="203">
        <f t="shared" si="6"/>
        <v>0.14710006136033565</v>
      </c>
      <c r="U35" s="203">
        <f t="shared" si="7"/>
        <v>0.14531407720137499</v>
      </c>
      <c r="V35" s="203">
        <f t="shared" si="7"/>
        <v>0.14352809304241432</v>
      </c>
      <c r="W35" s="203">
        <f t="shared" si="7"/>
        <v>0.14174210888345365</v>
      </c>
      <c r="X35" s="203">
        <f t="shared" si="7"/>
        <v>0.13995612472449298</v>
      </c>
      <c r="Y35" s="203">
        <f t="shared" si="7"/>
        <v>0.13817014056553231</v>
      </c>
      <c r="Z35" s="203">
        <f t="shared" si="7"/>
        <v>0.13638415640657164</v>
      </c>
      <c r="AA35" s="203">
        <f t="shared" si="7"/>
        <v>0.13459817224761098</v>
      </c>
      <c r="AB35" s="203">
        <f t="shared" si="7"/>
        <v>0.13281218808865031</v>
      </c>
      <c r="AC35" s="203">
        <f t="shared" si="7"/>
        <v>0.13102620392968964</v>
      </c>
      <c r="AD35" s="203">
        <f t="shared" si="7"/>
        <v>0.12924021977072897</v>
      </c>
      <c r="AE35" s="203">
        <f t="shared" si="7"/>
        <v>0.1274542356117683</v>
      </c>
      <c r="AF35" s="203">
        <f t="shared" si="7"/>
        <v>0.12566825145280763</v>
      </c>
      <c r="AG35" s="203">
        <f t="shared" si="7"/>
        <v>0.12388226729384698</v>
      </c>
      <c r="AH35" s="203">
        <f t="shared" si="7"/>
        <v>0.12209628313488631</v>
      </c>
      <c r="AI35" s="203">
        <f t="shared" si="8"/>
        <v>0.12031029897592564</v>
      </c>
      <c r="AJ35" s="203">
        <f t="shared" si="9"/>
        <v>0.12597858230685408</v>
      </c>
    </row>
    <row r="36" spans="1:36" s="202" customFormat="1" ht="13.8" x14ac:dyDescent="0.3">
      <c r="A36" s="162" t="s">
        <v>40</v>
      </c>
      <c r="B36" s="203">
        <f t="shared" si="2"/>
        <v>2.9222271172035831E-2</v>
      </c>
      <c r="C36" s="203">
        <f t="shared" si="3"/>
        <v>2.9200786427233442E-2</v>
      </c>
      <c r="D36" s="203">
        <f t="shared" si="3"/>
        <v>2.9179301682431054E-2</v>
      </c>
      <c r="E36" s="203">
        <f t="shared" si="3"/>
        <v>2.9157816937628665E-2</v>
      </c>
      <c r="F36" s="203">
        <f t="shared" si="3"/>
        <v>2.9136332192826277E-2</v>
      </c>
      <c r="G36" s="203">
        <f t="shared" si="3"/>
        <v>2.9114847448023888E-2</v>
      </c>
      <c r="H36" s="203">
        <f t="shared" si="3"/>
        <v>2.9093362703221499E-2</v>
      </c>
      <c r="I36" s="203">
        <f t="shared" si="3"/>
        <v>2.9071877958419111E-2</v>
      </c>
      <c r="J36" s="203">
        <f t="shared" si="3"/>
        <v>2.9050393213616719E-2</v>
      </c>
      <c r="K36" s="203">
        <f t="shared" si="3"/>
        <v>2.902890846881433E-2</v>
      </c>
      <c r="L36" s="203">
        <f t="shared" si="3"/>
        <v>2.9007423724011942E-2</v>
      </c>
      <c r="M36" s="203">
        <f t="shared" si="3"/>
        <v>2.8985938979209553E-2</v>
      </c>
      <c r="N36" s="203">
        <f t="shared" si="3"/>
        <v>2.8964454234407164E-2</v>
      </c>
      <c r="O36" s="203">
        <f t="shared" si="3"/>
        <v>2.8942969489604776E-2</v>
      </c>
      <c r="P36" s="203">
        <f t="shared" si="3"/>
        <v>2.8921484744802387E-2</v>
      </c>
      <c r="Q36" s="203">
        <f t="shared" si="4"/>
        <v>2.8899999999999999E-2</v>
      </c>
      <c r="R36" s="203">
        <f t="shared" si="5"/>
        <v>2.8775355053911666E-2</v>
      </c>
      <c r="S36" s="204"/>
      <c r="T36" s="203">
        <f t="shared" si="6"/>
        <v>1.6115806385871741E-2</v>
      </c>
      <c r="U36" s="203">
        <f t="shared" si="7"/>
        <v>1.6071874996471079E-2</v>
      </c>
      <c r="V36" s="203">
        <f t="shared" si="7"/>
        <v>1.6027943607070418E-2</v>
      </c>
      <c r="W36" s="203">
        <f t="shared" si="7"/>
        <v>1.5984012217669756E-2</v>
      </c>
      <c r="X36" s="203">
        <f t="shared" si="7"/>
        <v>1.5940080828269095E-2</v>
      </c>
      <c r="Y36" s="203">
        <f t="shared" si="7"/>
        <v>1.5896149438868433E-2</v>
      </c>
      <c r="Z36" s="203">
        <f t="shared" si="7"/>
        <v>1.5852218049467768E-2</v>
      </c>
      <c r="AA36" s="203">
        <f t="shared" si="7"/>
        <v>1.5808286660067106E-2</v>
      </c>
      <c r="AB36" s="203">
        <f t="shared" si="7"/>
        <v>1.5764355270666445E-2</v>
      </c>
      <c r="AC36" s="203">
        <f t="shared" si="7"/>
        <v>1.5720423881265783E-2</v>
      </c>
      <c r="AD36" s="203">
        <f t="shared" si="7"/>
        <v>1.5676492491865122E-2</v>
      </c>
      <c r="AE36" s="203">
        <f t="shared" si="7"/>
        <v>1.563256110246446E-2</v>
      </c>
      <c r="AF36" s="203">
        <f t="shared" si="7"/>
        <v>1.5588629713063799E-2</v>
      </c>
      <c r="AG36" s="203">
        <f t="shared" si="7"/>
        <v>1.5544698323663135E-2</v>
      </c>
      <c r="AH36" s="203">
        <f t="shared" si="7"/>
        <v>1.5500766934262474E-2</v>
      </c>
      <c r="AI36" s="203">
        <f t="shared" si="8"/>
        <v>1.5456835544861812E-2</v>
      </c>
      <c r="AJ36" s="203">
        <f t="shared" si="9"/>
        <v>1.4408495527548389E-2</v>
      </c>
    </row>
    <row r="37" spans="1:36" s="202" customFormat="1" ht="13.8" x14ac:dyDescent="0.3">
      <c r="A37" s="162" t="s">
        <v>42</v>
      </c>
      <c r="B37" s="203">
        <f t="shared" si="2"/>
        <v>1.9263306745704648E-2</v>
      </c>
      <c r="C37" s="203">
        <f t="shared" si="3"/>
        <v>1.9292419629324337E-2</v>
      </c>
      <c r="D37" s="203">
        <f t="shared" si="3"/>
        <v>1.932153251294403E-2</v>
      </c>
      <c r="E37" s="203">
        <f t="shared" si="3"/>
        <v>1.9350645396563719E-2</v>
      </c>
      <c r="F37" s="203">
        <f t="shared" si="3"/>
        <v>1.9379758280183408E-2</v>
      </c>
      <c r="G37" s="203">
        <f t="shared" si="3"/>
        <v>1.9408871163803097E-2</v>
      </c>
      <c r="H37" s="203">
        <f t="shared" si="3"/>
        <v>1.943798404742279E-2</v>
      </c>
      <c r="I37" s="203">
        <f t="shared" si="3"/>
        <v>1.9467096931042479E-2</v>
      </c>
      <c r="J37" s="203">
        <f t="shared" si="3"/>
        <v>1.9496209814662168E-2</v>
      </c>
      <c r="K37" s="203">
        <f t="shared" si="3"/>
        <v>1.9525322698281857E-2</v>
      </c>
      <c r="L37" s="203">
        <f t="shared" si="3"/>
        <v>1.955443558190155E-2</v>
      </c>
      <c r="M37" s="203">
        <f t="shared" si="3"/>
        <v>1.9583548465521239E-2</v>
      </c>
      <c r="N37" s="203">
        <f t="shared" si="3"/>
        <v>1.9612661349140928E-2</v>
      </c>
      <c r="O37" s="203">
        <f t="shared" si="3"/>
        <v>1.9641774232760617E-2</v>
      </c>
      <c r="P37" s="203">
        <f t="shared" si="3"/>
        <v>1.967088711638031E-2</v>
      </c>
      <c r="Q37" s="203">
        <f t="shared" si="4"/>
        <v>1.9699999999999999E-2</v>
      </c>
      <c r="R37" s="203">
        <f t="shared" si="5"/>
        <v>1.8070602712436483E-2</v>
      </c>
      <c r="S37" s="204"/>
      <c r="T37" s="203">
        <f t="shared" si="6"/>
        <v>2.8537748999301325E-4</v>
      </c>
      <c r="U37" s="203">
        <f t="shared" si="7"/>
        <v>2.7159011903536055E-4</v>
      </c>
      <c r="V37" s="203">
        <f t="shared" si="7"/>
        <v>2.5780274807770786E-4</v>
      </c>
      <c r="W37" s="203">
        <f t="shared" si="7"/>
        <v>2.4401537712005514E-4</v>
      </c>
      <c r="X37" s="203">
        <f t="shared" si="7"/>
        <v>2.3022800616240245E-4</v>
      </c>
      <c r="Y37" s="203">
        <f t="shared" si="7"/>
        <v>2.1644063520474973E-4</v>
      </c>
      <c r="Z37" s="203">
        <f t="shared" si="7"/>
        <v>2.0265326424709704E-4</v>
      </c>
      <c r="AA37" s="203">
        <f t="shared" si="7"/>
        <v>1.8886589328944434E-4</v>
      </c>
      <c r="AB37" s="203">
        <f t="shared" si="7"/>
        <v>1.7507852233179165E-4</v>
      </c>
      <c r="AC37" s="203">
        <f t="shared" si="7"/>
        <v>1.6129115137413893E-4</v>
      </c>
      <c r="AD37" s="203">
        <f t="shared" si="7"/>
        <v>1.4750378041648624E-4</v>
      </c>
      <c r="AE37" s="203">
        <f t="shared" si="7"/>
        <v>1.3371640945883354E-4</v>
      </c>
      <c r="AF37" s="203">
        <f t="shared" si="7"/>
        <v>1.1992903850118082E-4</v>
      </c>
      <c r="AG37" s="203">
        <f t="shared" si="7"/>
        <v>1.0614166754352813E-4</v>
      </c>
      <c r="AH37" s="203">
        <f t="shared" si="7"/>
        <v>9.2354296585875437E-5</v>
      </c>
      <c r="AI37" s="203">
        <f t="shared" si="8"/>
        <v>7.8566925628222717E-5</v>
      </c>
      <c r="AJ37" s="203">
        <f t="shared" si="9"/>
        <v>9.730884202058692E-5</v>
      </c>
    </row>
    <row r="38" spans="1:36" s="202" customFormat="1" ht="13.8" x14ac:dyDescent="0.3">
      <c r="A38" s="162" t="s">
        <v>44</v>
      </c>
      <c r="B38" s="203">
        <f t="shared" si="2"/>
        <v>5.9886614078302177E-3</v>
      </c>
      <c r="C38" s="203">
        <f t="shared" si="3"/>
        <v>5.7894173139748702E-3</v>
      </c>
      <c r="D38" s="203">
        <f t="shared" si="3"/>
        <v>5.5901732201195219E-3</v>
      </c>
      <c r="E38" s="203">
        <f t="shared" si="3"/>
        <v>5.3909291262641745E-3</v>
      </c>
      <c r="F38" s="203">
        <f t="shared" si="3"/>
        <v>5.1916850324088262E-3</v>
      </c>
      <c r="G38" s="203">
        <f t="shared" si="3"/>
        <v>4.9924409385534788E-3</v>
      </c>
      <c r="H38" s="203">
        <f t="shared" si="3"/>
        <v>4.7931968446981305E-3</v>
      </c>
      <c r="I38" s="203">
        <f t="shared" si="3"/>
        <v>4.593952750842783E-3</v>
      </c>
      <c r="J38" s="203">
        <f t="shared" si="3"/>
        <v>4.3947086569874347E-3</v>
      </c>
      <c r="K38" s="203">
        <f t="shared" si="3"/>
        <v>4.1954645631320873E-3</v>
      </c>
      <c r="L38" s="203">
        <f t="shared" si="3"/>
        <v>3.996220469276739E-3</v>
      </c>
      <c r="M38" s="203">
        <f t="shared" si="3"/>
        <v>3.7969763754213915E-3</v>
      </c>
      <c r="N38" s="203">
        <f t="shared" si="3"/>
        <v>3.5977322815660437E-3</v>
      </c>
      <c r="O38" s="203">
        <f t="shared" si="3"/>
        <v>3.3984881877106958E-3</v>
      </c>
      <c r="P38" s="203">
        <f t="shared" si="3"/>
        <v>3.1992440938553479E-3</v>
      </c>
      <c r="Q38" s="203">
        <f t="shared" si="4"/>
        <v>3.0000000000000001E-3</v>
      </c>
      <c r="R38" s="203">
        <f t="shared" si="5"/>
        <v>3.4878815639986156E-3</v>
      </c>
      <c r="S38" s="204"/>
      <c r="T38" s="203">
        <f t="shared" si="6"/>
        <v>6.0592405240102974E-5</v>
      </c>
      <c r="U38" s="203">
        <f t="shared" si="7"/>
        <v>6.2809823620802488E-5</v>
      </c>
      <c r="V38" s="203">
        <f t="shared" si="7"/>
        <v>6.5027242001501994E-5</v>
      </c>
      <c r="W38" s="203">
        <f t="shared" si="7"/>
        <v>6.72446603822015E-5</v>
      </c>
      <c r="X38" s="203">
        <f t="shared" si="7"/>
        <v>6.9462078762901007E-5</v>
      </c>
      <c r="Y38" s="203">
        <f t="shared" si="7"/>
        <v>7.1679497143600513E-5</v>
      </c>
      <c r="Z38" s="203">
        <f t="shared" si="7"/>
        <v>7.389691552430002E-5</v>
      </c>
      <c r="AA38" s="203">
        <f t="shared" si="7"/>
        <v>7.6114333904999526E-5</v>
      </c>
      <c r="AB38" s="203">
        <f t="shared" si="7"/>
        <v>7.8331752285699032E-5</v>
      </c>
      <c r="AC38" s="203">
        <f t="shared" si="7"/>
        <v>8.0549170666398539E-5</v>
      </c>
      <c r="AD38" s="203">
        <f t="shared" si="7"/>
        <v>8.2766589047098045E-5</v>
      </c>
      <c r="AE38" s="203">
        <f t="shared" si="7"/>
        <v>8.4984007427797552E-5</v>
      </c>
      <c r="AF38" s="203">
        <f t="shared" si="7"/>
        <v>8.7201425808497058E-5</v>
      </c>
      <c r="AG38" s="203">
        <f t="shared" si="7"/>
        <v>8.9418844189196564E-5</v>
      </c>
      <c r="AH38" s="203">
        <f t="shared" si="7"/>
        <v>9.1636262569896071E-5</v>
      </c>
      <c r="AI38" s="203">
        <f t="shared" si="8"/>
        <v>9.3853680950595577E-5</v>
      </c>
      <c r="AJ38" s="203">
        <f t="shared" si="9"/>
        <v>1.1772966120343945E-4</v>
      </c>
    </row>
    <row r="39" spans="1:36" s="202" customFormat="1" ht="13.8" x14ac:dyDescent="0.3">
      <c r="A39" s="162" t="s">
        <v>46</v>
      </c>
      <c r="B39" s="203">
        <f t="shared" si="2"/>
        <v>1.636826766197743E-2</v>
      </c>
      <c r="C39" s="203">
        <f t="shared" si="3"/>
        <v>1.6183716484512268E-2</v>
      </c>
      <c r="D39" s="203">
        <f t="shared" si="3"/>
        <v>1.5999165307047106E-2</v>
      </c>
      <c r="E39" s="203">
        <f t="shared" si="3"/>
        <v>1.5814614129581944E-2</v>
      </c>
      <c r="F39" s="203">
        <f t="shared" si="3"/>
        <v>1.5630062952116781E-2</v>
      </c>
      <c r="G39" s="203">
        <f t="shared" si="3"/>
        <v>1.5445511774651619E-2</v>
      </c>
      <c r="H39" s="203">
        <f t="shared" si="3"/>
        <v>1.5260960597186457E-2</v>
      </c>
      <c r="I39" s="203">
        <f t="shared" si="3"/>
        <v>1.5076409419721295E-2</v>
      </c>
      <c r="J39" s="203">
        <f t="shared" si="3"/>
        <v>1.4891858242256133E-2</v>
      </c>
      <c r="K39" s="203">
        <f t="shared" si="3"/>
        <v>1.4707307064790971E-2</v>
      </c>
      <c r="L39" s="203">
        <f t="shared" si="3"/>
        <v>1.452275588732581E-2</v>
      </c>
      <c r="M39" s="203">
        <f t="shared" si="3"/>
        <v>1.4338204709860648E-2</v>
      </c>
      <c r="N39" s="203">
        <f t="shared" si="3"/>
        <v>1.4153653532395486E-2</v>
      </c>
      <c r="O39" s="203">
        <f t="shared" si="3"/>
        <v>1.3969102354930324E-2</v>
      </c>
      <c r="P39" s="203">
        <f t="shared" si="3"/>
        <v>1.3784551177465161E-2</v>
      </c>
      <c r="Q39" s="203">
        <f t="shared" si="4"/>
        <v>1.3599999999999999E-2</v>
      </c>
      <c r="R39" s="203">
        <f t="shared" si="5"/>
        <v>1.4145567989245536E-2</v>
      </c>
      <c r="S39" s="204"/>
      <c r="T39" s="203">
        <f t="shared" si="6"/>
        <v>3.8683499765016871E-4</v>
      </c>
      <c r="U39" s="203">
        <f t="shared" si="7"/>
        <v>3.8544668470320869E-4</v>
      </c>
      <c r="V39" s="203">
        <f t="shared" si="7"/>
        <v>3.8405837175624862E-4</v>
      </c>
      <c r="W39" s="203">
        <f t="shared" si="7"/>
        <v>3.826700588092886E-4</v>
      </c>
      <c r="X39" s="203">
        <f t="shared" si="7"/>
        <v>3.8128174586232852E-4</v>
      </c>
      <c r="Y39" s="203">
        <f t="shared" si="7"/>
        <v>3.798934329153685E-4</v>
      </c>
      <c r="Z39" s="203">
        <f t="shared" si="7"/>
        <v>3.7850511996840843E-4</v>
      </c>
      <c r="AA39" s="203">
        <f t="shared" si="7"/>
        <v>3.7711680702144841E-4</v>
      </c>
      <c r="AB39" s="203">
        <f t="shared" si="7"/>
        <v>3.7572849407448833E-4</v>
      </c>
      <c r="AC39" s="203">
        <f t="shared" si="7"/>
        <v>3.7434018112752831E-4</v>
      </c>
      <c r="AD39" s="203">
        <f t="shared" si="7"/>
        <v>3.7295186818056824E-4</v>
      </c>
      <c r="AE39" s="203">
        <f t="shared" si="7"/>
        <v>3.7156355523360822E-4</v>
      </c>
      <c r="AF39" s="203">
        <f t="shared" si="7"/>
        <v>3.7017524228664814E-4</v>
      </c>
      <c r="AG39" s="203">
        <f t="shared" si="7"/>
        <v>3.6878692933968812E-4</v>
      </c>
      <c r="AH39" s="203">
        <f t="shared" si="7"/>
        <v>3.673986163927281E-4</v>
      </c>
      <c r="AI39" s="203">
        <f t="shared" si="8"/>
        <v>3.6601030344576803E-4</v>
      </c>
      <c r="AJ39" s="203">
        <f t="shared" si="9"/>
        <v>3.5935797999785748E-4</v>
      </c>
    </row>
    <row r="40" spans="1:36" s="202" customFormat="1" ht="13.8" x14ac:dyDescent="0.3">
      <c r="A40" s="162" t="s">
        <v>48</v>
      </c>
      <c r="B40" s="203">
        <f t="shared" si="2"/>
        <v>0</v>
      </c>
      <c r="C40" s="203">
        <f t="shared" si="3"/>
        <v>0</v>
      </c>
      <c r="D40" s="203">
        <f t="shared" si="3"/>
        <v>0</v>
      </c>
      <c r="E40" s="203">
        <f t="shared" si="3"/>
        <v>0</v>
      </c>
      <c r="F40" s="203">
        <f t="shared" si="3"/>
        <v>0</v>
      </c>
      <c r="G40" s="203">
        <f t="shared" si="3"/>
        <v>0</v>
      </c>
      <c r="H40" s="203">
        <f t="shared" si="3"/>
        <v>0</v>
      </c>
      <c r="I40" s="203">
        <f t="shared" si="3"/>
        <v>0</v>
      </c>
      <c r="J40" s="203">
        <f t="shared" si="3"/>
        <v>0</v>
      </c>
      <c r="K40" s="203">
        <f t="shared" si="3"/>
        <v>0</v>
      </c>
      <c r="L40" s="203">
        <f t="shared" si="3"/>
        <v>0</v>
      </c>
      <c r="M40" s="203">
        <f t="shared" si="3"/>
        <v>0</v>
      </c>
      <c r="N40" s="203">
        <f t="shared" si="3"/>
        <v>0</v>
      </c>
      <c r="O40" s="203">
        <f t="shared" si="3"/>
        <v>0</v>
      </c>
      <c r="P40" s="203">
        <f t="shared" si="3"/>
        <v>0</v>
      </c>
      <c r="Q40" s="203">
        <f t="shared" si="4"/>
        <v>0</v>
      </c>
      <c r="R40" s="203">
        <f t="shared" si="5"/>
        <v>0</v>
      </c>
      <c r="S40" s="204"/>
      <c r="T40" s="203">
        <f t="shared" si="6"/>
        <v>6.0592405240102974E-5</v>
      </c>
      <c r="U40" s="203">
        <f t="shared" si="7"/>
        <v>6.2809823620802488E-5</v>
      </c>
      <c r="V40" s="203">
        <f t="shared" si="7"/>
        <v>6.5027242001501994E-5</v>
      </c>
      <c r="W40" s="203">
        <f t="shared" si="7"/>
        <v>6.72446603822015E-5</v>
      </c>
      <c r="X40" s="203">
        <f t="shared" si="7"/>
        <v>6.9462078762901007E-5</v>
      </c>
      <c r="Y40" s="203">
        <f t="shared" si="7"/>
        <v>7.1679497143600513E-5</v>
      </c>
      <c r="Z40" s="203">
        <f t="shared" si="7"/>
        <v>7.389691552430002E-5</v>
      </c>
      <c r="AA40" s="203">
        <f t="shared" si="7"/>
        <v>7.6114333904999526E-5</v>
      </c>
      <c r="AB40" s="203">
        <f t="shared" si="7"/>
        <v>7.8331752285699032E-5</v>
      </c>
      <c r="AC40" s="203">
        <f t="shared" si="7"/>
        <v>8.0549170666398539E-5</v>
      </c>
      <c r="AD40" s="203">
        <f t="shared" si="7"/>
        <v>8.2766589047098045E-5</v>
      </c>
      <c r="AE40" s="203">
        <f t="shared" si="7"/>
        <v>8.4984007427797552E-5</v>
      </c>
      <c r="AF40" s="203">
        <f t="shared" si="7"/>
        <v>8.7201425808497058E-5</v>
      </c>
      <c r="AG40" s="203">
        <f t="shared" si="7"/>
        <v>8.9418844189196564E-5</v>
      </c>
      <c r="AH40" s="203">
        <f t="shared" si="7"/>
        <v>9.1636262569896071E-5</v>
      </c>
      <c r="AI40" s="203">
        <f t="shared" si="8"/>
        <v>9.3853680950595577E-5</v>
      </c>
      <c r="AJ40" s="203">
        <f t="shared" si="9"/>
        <v>1.1877210770206461E-4</v>
      </c>
    </row>
    <row r="41" spans="1:36" s="202" customFormat="1" ht="13.8" x14ac:dyDescent="0.3">
      <c r="A41" s="162" t="s">
        <v>50</v>
      </c>
      <c r="B41" s="203">
        <f t="shared" si="2"/>
        <v>5.9886614078302177E-3</v>
      </c>
      <c r="C41" s="203">
        <f t="shared" si="3"/>
        <v>5.7894173139748702E-3</v>
      </c>
      <c r="D41" s="203">
        <f t="shared" si="3"/>
        <v>5.5901732201195219E-3</v>
      </c>
      <c r="E41" s="203">
        <f t="shared" si="3"/>
        <v>5.3909291262641745E-3</v>
      </c>
      <c r="F41" s="203">
        <f t="shared" si="3"/>
        <v>5.1916850324088262E-3</v>
      </c>
      <c r="G41" s="203">
        <f t="shared" si="3"/>
        <v>4.9924409385534788E-3</v>
      </c>
      <c r="H41" s="203">
        <f t="shared" si="3"/>
        <v>4.7931968446981305E-3</v>
      </c>
      <c r="I41" s="203">
        <f t="shared" si="3"/>
        <v>4.593952750842783E-3</v>
      </c>
      <c r="J41" s="203">
        <f t="shared" si="3"/>
        <v>4.3947086569874347E-3</v>
      </c>
      <c r="K41" s="203">
        <f t="shared" si="3"/>
        <v>4.1954645631320873E-3</v>
      </c>
      <c r="L41" s="203">
        <f t="shared" si="3"/>
        <v>3.996220469276739E-3</v>
      </c>
      <c r="M41" s="203">
        <f t="shared" si="3"/>
        <v>3.7969763754213915E-3</v>
      </c>
      <c r="N41" s="203">
        <f t="shared" si="3"/>
        <v>3.5977322815660437E-3</v>
      </c>
      <c r="O41" s="203">
        <f t="shared" si="3"/>
        <v>3.3984881877106958E-3</v>
      </c>
      <c r="P41" s="203">
        <f t="shared" si="3"/>
        <v>3.1992440938553479E-3</v>
      </c>
      <c r="Q41" s="203">
        <f t="shared" si="4"/>
        <v>3.0000000000000001E-3</v>
      </c>
      <c r="R41" s="203">
        <f t="shared" si="5"/>
        <v>3.4878815639986156E-3</v>
      </c>
      <c r="S41" s="204"/>
      <c r="T41" s="203">
        <f t="shared" si="6"/>
        <v>9.8044385536655756E-3</v>
      </c>
      <c r="U41" s="203">
        <f t="shared" si="7"/>
        <v>1.0344476462676293E-2</v>
      </c>
      <c r="V41" s="203">
        <f t="shared" si="7"/>
        <v>1.0884514371687011E-2</v>
      </c>
      <c r="W41" s="203">
        <f t="shared" si="7"/>
        <v>1.142455228069773E-2</v>
      </c>
      <c r="X41" s="203">
        <f t="shared" si="7"/>
        <v>1.1964590189708448E-2</v>
      </c>
      <c r="Y41" s="203">
        <f t="shared" si="7"/>
        <v>1.2504628098719165E-2</v>
      </c>
      <c r="Z41" s="203">
        <f t="shared" si="7"/>
        <v>1.3044666007729883E-2</v>
      </c>
      <c r="AA41" s="203">
        <f t="shared" si="7"/>
        <v>1.35847039167406E-2</v>
      </c>
      <c r="AB41" s="203">
        <f t="shared" si="7"/>
        <v>1.4124741825751318E-2</v>
      </c>
      <c r="AC41" s="203">
        <f t="shared" si="7"/>
        <v>1.4664779734762035E-2</v>
      </c>
      <c r="AD41" s="203">
        <f t="shared" si="7"/>
        <v>1.5204817643772755E-2</v>
      </c>
      <c r="AE41" s="203">
        <f t="shared" si="7"/>
        <v>1.5744855552783474E-2</v>
      </c>
      <c r="AF41" s="203">
        <f t="shared" si="7"/>
        <v>1.6284893461794188E-2</v>
      </c>
      <c r="AG41" s="203">
        <f t="shared" si="7"/>
        <v>1.6824931370804909E-2</v>
      </c>
      <c r="AH41" s="203">
        <f t="shared" si="7"/>
        <v>1.7364969279815626E-2</v>
      </c>
      <c r="AI41" s="203">
        <f t="shared" si="8"/>
        <v>1.7905007188826344E-2</v>
      </c>
      <c r="AJ41" s="203">
        <f t="shared" si="9"/>
        <v>2.0136620353340497E-2</v>
      </c>
    </row>
    <row r="42" spans="1:36" s="202" customFormat="1" ht="13.8" x14ac:dyDescent="0.3">
      <c r="A42" s="162" t="s">
        <v>52</v>
      </c>
      <c r="B42" s="203">
        <f t="shared" si="2"/>
        <v>2.2309662663539204E-2</v>
      </c>
      <c r="C42" s="203">
        <f t="shared" si="3"/>
        <v>2.211568515263659E-2</v>
      </c>
      <c r="D42" s="203">
        <f t="shared" si="3"/>
        <v>2.1921707641733977E-2</v>
      </c>
      <c r="E42" s="203">
        <f t="shared" si="3"/>
        <v>2.1727730130831364E-2</v>
      </c>
      <c r="F42" s="203">
        <f t="shared" si="3"/>
        <v>2.153375261992875E-2</v>
      </c>
      <c r="G42" s="203">
        <f t="shared" si="3"/>
        <v>2.1339775109026137E-2</v>
      </c>
      <c r="H42" s="203">
        <f t="shared" si="3"/>
        <v>2.1145797598123524E-2</v>
      </c>
      <c r="I42" s="203">
        <f t="shared" si="3"/>
        <v>2.0951820087220907E-2</v>
      </c>
      <c r="J42" s="203">
        <f t="shared" si="3"/>
        <v>2.0757842576318294E-2</v>
      </c>
      <c r="K42" s="203">
        <f t="shared" si="3"/>
        <v>2.056386506541568E-2</v>
      </c>
      <c r="L42" s="203">
        <f t="shared" si="3"/>
        <v>2.0369887554513067E-2</v>
      </c>
      <c r="M42" s="203">
        <f t="shared" si="3"/>
        <v>2.0175910043610454E-2</v>
      </c>
      <c r="N42" s="203">
        <f t="shared" si="3"/>
        <v>1.9981932532707841E-2</v>
      </c>
      <c r="O42" s="203">
        <f t="shared" si="3"/>
        <v>1.9787955021805227E-2</v>
      </c>
      <c r="P42" s="203">
        <f t="shared" si="3"/>
        <v>1.9593977510902614E-2</v>
      </c>
      <c r="Q42" s="203">
        <f t="shared" si="4"/>
        <v>1.9400000000000001E-2</v>
      </c>
      <c r="R42" s="203">
        <f t="shared" si="5"/>
        <v>1.9737731154856959E-2</v>
      </c>
      <c r="S42" s="204"/>
      <c r="T42" s="203">
        <f t="shared" si="6"/>
        <v>4.2604140801210694E-2</v>
      </c>
      <c r="U42" s="203">
        <f t="shared" si="7"/>
        <v>4.2953015133194279E-2</v>
      </c>
      <c r="V42" s="203">
        <f t="shared" si="7"/>
        <v>4.3301889465177858E-2</v>
      </c>
      <c r="W42" s="203">
        <f t="shared" si="7"/>
        <v>4.3650763797161443E-2</v>
      </c>
      <c r="X42" s="203">
        <f t="shared" si="7"/>
        <v>4.3999638129145029E-2</v>
      </c>
      <c r="Y42" s="203">
        <f t="shared" si="7"/>
        <v>4.4348512461128607E-2</v>
      </c>
      <c r="Z42" s="203">
        <f t="shared" si="7"/>
        <v>4.4697386793112193E-2</v>
      </c>
      <c r="AA42" s="203">
        <f t="shared" si="7"/>
        <v>4.5046261125095778E-2</v>
      </c>
      <c r="AB42" s="203">
        <f t="shared" si="7"/>
        <v>4.5395135457079357E-2</v>
      </c>
      <c r="AC42" s="203">
        <f t="shared" si="7"/>
        <v>4.5744009789062942E-2</v>
      </c>
      <c r="AD42" s="203">
        <f t="shared" si="7"/>
        <v>4.6092884121046528E-2</v>
      </c>
      <c r="AE42" s="203">
        <f t="shared" si="7"/>
        <v>4.6441758453030106E-2</v>
      </c>
      <c r="AF42" s="203">
        <f t="shared" si="7"/>
        <v>4.6790632785013692E-2</v>
      </c>
      <c r="AG42" s="203">
        <f t="shared" si="7"/>
        <v>4.7139507116997277E-2</v>
      </c>
      <c r="AH42" s="203">
        <f t="shared" si="7"/>
        <v>4.7488381448980856E-2</v>
      </c>
      <c r="AI42" s="203">
        <f t="shared" si="8"/>
        <v>4.7837255780964441E-2</v>
      </c>
      <c r="AJ42" s="203">
        <f t="shared" si="9"/>
        <v>4.7912765863162364E-2</v>
      </c>
    </row>
    <row r="43" spans="1:36" s="202" customFormat="1" ht="13.8" x14ac:dyDescent="0.3">
      <c r="A43" s="162" t="s">
        <v>54</v>
      </c>
      <c r="B43" s="203">
        <f t="shared" si="2"/>
        <v>8.0542104342206711E-2</v>
      </c>
      <c r="C43" s="203">
        <f t="shared" si="3"/>
        <v>7.9845964052726259E-2</v>
      </c>
      <c r="D43" s="203">
        <f t="shared" si="3"/>
        <v>7.9149823763245822E-2</v>
      </c>
      <c r="E43" s="203">
        <f t="shared" si="3"/>
        <v>7.845368347376537E-2</v>
      </c>
      <c r="F43" s="203">
        <f t="shared" si="3"/>
        <v>7.7757543184284919E-2</v>
      </c>
      <c r="G43" s="203">
        <f t="shared" si="3"/>
        <v>7.7061402894804468E-2</v>
      </c>
      <c r="H43" s="203">
        <f t="shared" si="3"/>
        <v>7.636526260532403E-2</v>
      </c>
      <c r="I43" s="203">
        <f t="shared" si="3"/>
        <v>7.5669122315843579E-2</v>
      </c>
      <c r="J43" s="203">
        <f t="shared" si="3"/>
        <v>7.4972982026363127E-2</v>
      </c>
      <c r="K43" s="203">
        <f t="shared" si="3"/>
        <v>7.4276841736882676E-2</v>
      </c>
      <c r="L43" s="203">
        <f t="shared" si="3"/>
        <v>7.3580701447402239E-2</v>
      </c>
      <c r="M43" s="203">
        <f t="shared" si="3"/>
        <v>7.2884561157921787E-2</v>
      </c>
      <c r="N43" s="203">
        <f t="shared" si="3"/>
        <v>7.2188420868441336E-2</v>
      </c>
      <c r="O43" s="203">
        <f t="shared" si="3"/>
        <v>7.1492280578960898E-2</v>
      </c>
      <c r="P43" s="203">
        <f t="shared" si="3"/>
        <v>7.0796140289480447E-2</v>
      </c>
      <c r="Q43" s="203">
        <f t="shared" si="4"/>
        <v>7.0099999999999996E-2</v>
      </c>
      <c r="R43" s="203">
        <f t="shared" si="5"/>
        <v>6.7245160949547647E-2</v>
      </c>
      <c r="S43" s="204"/>
      <c r="T43" s="203">
        <f t="shared" si="6"/>
        <v>1.7975052177282131E-3</v>
      </c>
      <c r="U43" s="203">
        <f t="shared" si="7"/>
        <v>1.6859182719402269E-3</v>
      </c>
      <c r="V43" s="203">
        <f t="shared" si="7"/>
        <v>1.5743313261522408E-3</v>
      </c>
      <c r="W43" s="203">
        <f t="shared" si="7"/>
        <v>1.4627443803642546E-3</v>
      </c>
      <c r="X43" s="203">
        <f t="shared" si="7"/>
        <v>1.3511574345762686E-3</v>
      </c>
      <c r="Y43" s="203">
        <f t="shared" si="7"/>
        <v>1.2395704887882824E-3</v>
      </c>
      <c r="Z43" s="203">
        <f t="shared" si="7"/>
        <v>1.1279835430002961E-3</v>
      </c>
      <c r="AA43" s="203">
        <f t="shared" si="7"/>
        <v>1.0163965972123101E-3</v>
      </c>
      <c r="AB43" s="203">
        <f t="shared" si="7"/>
        <v>9.0480965142432401E-4</v>
      </c>
      <c r="AC43" s="203">
        <f t="shared" si="7"/>
        <v>7.9322270563633788E-4</v>
      </c>
      <c r="AD43" s="203">
        <f t="shared" si="7"/>
        <v>6.8163575984835165E-4</v>
      </c>
      <c r="AE43" s="203">
        <f t="shared" si="7"/>
        <v>5.7004881406036564E-4</v>
      </c>
      <c r="AF43" s="203">
        <f t="shared" si="7"/>
        <v>4.5846186827237941E-4</v>
      </c>
      <c r="AG43" s="203">
        <f t="shared" si="7"/>
        <v>3.468749224843934E-4</v>
      </c>
      <c r="AH43" s="203">
        <f t="shared" si="7"/>
        <v>2.3528797669640717E-4</v>
      </c>
      <c r="AI43" s="203">
        <f t="shared" si="8"/>
        <v>1.2370103090842105E-4</v>
      </c>
      <c r="AJ43" s="203">
        <f t="shared" si="9"/>
        <v>1.5611461156796319E-4</v>
      </c>
    </row>
    <row r="44" spans="1:36" s="202" customFormat="1" ht="13.8" x14ac:dyDescent="0.3">
      <c r="A44" s="162" t="s">
        <v>56</v>
      </c>
      <c r="B44" s="203">
        <f t="shared" si="2"/>
        <v>4.6451134533510408E-2</v>
      </c>
      <c r="C44" s="203">
        <f t="shared" si="3"/>
        <v>4.6001058897943044E-2</v>
      </c>
      <c r="D44" s="203">
        <f t="shared" si="3"/>
        <v>4.5550983262375687E-2</v>
      </c>
      <c r="E44" s="203">
        <f t="shared" si="3"/>
        <v>4.5100907626808323E-2</v>
      </c>
      <c r="F44" s="203">
        <f t="shared" si="3"/>
        <v>4.4650831991240966E-2</v>
      </c>
      <c r="G44" s="203">
        <f t="shared" si="3"/>
        <v>4.4200756355673602E-2</v>
      </c>
      <c r="H44" s="203">
        <f t="shared" si="3"/>
        <v>4.3750680720106246E-2</v>
      </c>
      <c r="I44" s="203">
        <f t="shared" si="3"/>
        <v>4.3300605084538882E-2</v>
      </c>
      <c r="J44" s="203">
        <f t="shared" si="3"/>
        <v>4.2850529448971525E-2</v>
      </c>
      <c r="K44" s="203">
        <f t="shared" si="3"/>
        <v>4.2400453813404161E-2</v>
      </c>
      <c r="L44" s="203">
        <f t="shared" si="3"/>
        <v>4.1950378177836804E-2</v>
      </c>
      <c r="M44" s="203">
        <f t="shared" si="3"/>
        <v>4.150030254226944E-2</v>
      </c>
      <c r="N44" s="203">
        <f t="shared" si="3"/>
        <v>4.1050226906702084E-2</v>
      </c>
      <c r="O44" s="203">
        <f t="shared" si="3"/>
        <v>4.060015127113472E-2</v>
      </c>
      <c r="P44" s="203">
        <f t="shared" si="3"/>
        <v>4.0150075635567356E-2</v>
      </c>
      <c r="Q44" s="203">
        <f t="shared" si="4"/>
        <v>3.9699999999999999E-2</v>
      </c>
      <c r="R44" s="203">
        <f t="shared" si="5"/>
        <v>3.7591226051580086E-2</v>
      </c>
      <c r="S44" s="204"/>
      <c r="T44" s="203">
        <f t="shared" si="6"/>
        <v>1.0948691209727558E-2</v>
      </c>
      <c r="U44" s="203">
        <f t="shared" si="7"/>
        <v>1.2348576362613344E-2</v>
      </c>
      <c r="V44" s="203">
        <f t="shared" si="7"/>
        <v>1.374846151549913E-2</v>
      </c>
      <c r="W44" s="203">
        <f t="shared" si="7"/>
        <v>1.5148346668384917E-2</v>
      </c>
      <c r="X44" s="203">
        <f t="shared" si="7"/>
        <v>1.6548231821270701E-2</v>
      </c>
      <c r="Y44" s="203">
        <f t="shared" si="7"/>
        <v>1.7948116974156488E-2</v>
      </c>
      <c r="Z44" s="203">
        <f t="shared" si="7"/>
        <v>1.9348002127042276E-2</v>
      </c>
      <c r="AA44" s="203">
        <f t="shared" si="7"/>
        <v>2.0747887279928059E-2</v>
      </c>
      <c r="AB44" s="203">
        <f t="shared" si="7"/>
        <v>2.2147772432813843E-2</v>
      </c>
      <c r="AC44" s="203">
        <f t="shared" si="7"/>
        <v>2.3547657585699631E-2</v>
      </c>
      <c r="AD44" s="203">
        <f t="shared" si="7"/>
        <v>2.4947542738585418E-2</v>
      </c>
      <c r="AE44" s="203">
        <f t="shared" si="7"/>
        <v>2.6347427891471202E-2</v>
      </c>
      <c r="AF44" s="203">
        <f t="shared" si="7"/>
        <v>2.7747313044356989E-2</v>
      </c>
      <c r="AG44" s="203">
        <f t="shared" si="7"/>
        <v>2.9147198197242773E-2</v>
      </c>
      <c r="AH44" s="203">
        <f t="shared" si="7"/>
        <v>3.0547083350128561E-2</v>
      </c>
      <c r="AI44" s="203">
        <f t="shared" si="8"/>
        <v>3.1946968503014345E-2</v>
      </c>
      <c r="AJ44" s="203">
        <f t="shared" si="9"/>
        <v>3.191211147393732E-2</v>
      </c>
    </row>
    <row r="45" spans="1:36" s="202" customFormat="1" ht="13.8" x14ac:dyDescent="0.3">
      <c r="A45" s="162" t="s">
        <v>58</v>
      </c>
      <c r="B45" s="203">
        <f t="shared" si="2"/>
        <v>0</v>
      </c>
      <c r="C45" s="203">
        <f t="shared" si="3"/>
        <v>0</v>
      </c>
      <c r="D45" s="203">
        <f t="shared" si="3"/>
        <v>0</v>
      </c>
      <c r="E45" s="203">
        <f t="shared" si="3"/>
        <v>0</v>
      </c>
      <c r="F45" s="203">
        <f t="shared" si="3"/>
        <v>0</v>
      </c>
      <c r="G45" s="203">
        <f t="shared" si="3"/>
        <v>0</v>
      </c>
      <c r="H45" s="203">
        <f t="shared" si="3"/>
        <v>0</v>
      </c>
      <c r="I45" s="203">
        <f t="shared" si="3"/>
        <v>0</v>
      </c>
      <c r="J45" s="203">
        <f t="shared" si="3"/>
        <v>0</v>
      </c>
      <c r="K45" s="203">
        <f t="shared" si="3"/>
        <v>0</v>
      </c>
      <c r="L45" s="203">
        <f t="shared" si="3"/>
        <v>0</v>
      </c>
      <c r="M45" s="203">
        <f t="shared" si="3"/>
        <v>0</v>
      </c>
      <c r="N45" s="203">
        <f t="shared" si="3"/>
        <v>0</v>
      </c>
      <c r="O45" s="203">
        <f t="shared" si="3"/>
        <v>0</v>
      </c>
      <c r="P45" s="203">
        <f t="shared" si="3"/>
        <v>0</v>
      </c>
      <c r="Q45" s="203">
        <f t="shared" si="4"/>
        <v>0</v>
      </c>
      <c r="R45" s="203">
        <f t="shared" si="5"/>
        <v>0</v>
      </c>
      <c r="S45" s="204"/>
      <c r="T45" s="203">
        <f t="shared" si="6"/>
        <v>3.5681197597169095E-4</v>
      </c>
      <c r="U45" s="203">
        <f t="shared" si="7"/>
        <v>3.6105476101248261E-4</v>
      </c>
      <c r="V45" s="203">
        <f t="shared" si="7"/>
        <v>3.6529754605327426E-4</v>
      </c>
      <c r="W45" s="203">
        <f t="shared" si="7"/>
        <v>3.6954033109406592E-4</v>
      </c>
      <c r="X45" s="203">
        <f t="shared" si="7"/>
        <v>3.7378311613485757E-4</v>
      </c>
      <c r="Y45" s="203">
        <f t="shared" si="7"/>
        <v>3.7802590117564923E-4</v>
      </c>
      <c r="Z45" s="203">
        <f t="shared" si="7"/>
        <v>3.8226868621644088E-4</v>
      </c>
      <c r="AA45" s="203">
        <f t="shared" si="7"/>
        <v>3.8651147125723254E-4</v>
      </c>
      <c r="AB45" s="203">
        <f t="shared" si="7"/>
        <v>3.9075425629802419E-4</v>
      </c>
      <c r="AC45" s="203">
        <f t="shared" si="7"/>
        <v>3.9499704133881585E-4</v>
      </c>
      <c r="AD45" s="203">
        <f t="shared" si="7"/>
        <v>3.992398263796075E-4</v>
      </c>
      <c r="AE45" s="203">
        <f t="shared" si="7"/>
        <v>4.0348261142039916E-4</v>
      </c>
      <c r="AF45" s="203">
        <f t="shared" si="7"/>
        <v>4.0772539646119081E-4</v>
      </c>
      <c r="AG45" s="203">
        <f t="shared" si="7"/>
        <v>4.1196818150198247E-4</v>
      </c>
      <c r="AH45" s="203">
        <f t="shared" si="7"/>
        <v>4.1621096654277412E-4</v>
      </c>
      <c r="AI45" s="203">
        <f t="shared" si="8"/>
        <v>4.2045375158356578E-4</v>
      </c>
      <c r="AJ45" s="203">
        <f t="shared" si="9"/>
        <v>4.5887536124289733E-4</v>
      </c>
    </row>
    <row r="46" spans="1:36" s="202" customFormat="1" ht="13.8" x14ac:dyDescent="0.3">
      <c r="A46" s="162" t="s">
        <v>60</v>
      </c>
      <c r="B46" s="203">
        <f t="shared" si="2"/>
        <v>3.7509596924302827E-3</v>
      </c>
      <c r="C46" s="203">
        <f t="shared" si="3"/>
        <v>3.6408957129349306E-3</v>
      </c>
      <c r="D46" s="203">
        <f t="shared" si="3"/>
        <v>3.5308317334395785E-3</v>
      </c>
      <c r="E46" s="203">
        <f t="shared" si="3"/>
        <v>3.4207677539442264E-3</v>
      </c>
      <c r="F46" s="203">
        <f t="shared" si="3"/>
        <v>3.3107037744488739E-3</v>
      </c>
      <c r="G46" s="203">
        <f t="shared" si="3"/>
        <v>3.2006397949535218E-3</v>
      </c>
      <c r="H46" s="203">
        <f t="shared" si="3"/>
        <v>3.0905758154581697E-3</v>
      </c>
      <c r="I46" s="203">
        <f t="shared" si="3"/>
        <v>2.9805118359628176E-3</v>
      </c>
      <c r="J46" s="203">
        <f t="shared" si="3"/>
        <v>2.8704478564674655E-3</v>
      </c>
      <c r="K46" s="203">
        <f t="shared" si="3"/>
        <v>2.7603838769721129E-3</v>
      </c>
      <c r="L46" s="203">
        <f t="shared" si="3"/>
        <v>2.6503198974767608E-3</v>
      </c>
      <c r="M46" s="203">
        <f t="shared" si="3"/>
        <v>2.5402559179814087E-3</v>
      </c>
      <c r="N46" s="203">
        <f t="shared" si="3"/>
        <v>2.4301919384860566E-3</v>
      </c>
      <c r="O46" s="203">
        <f t="shared" si="3"/>
        <v>2.3201279589907045E-3</v>
      </c>
      <c r="P46" s="203">
        <f t="shared" si="3"/>
        <v>2.210063979495352E-3</v>
      </c>
      <c r="Q46" s="203">
        <f t="shared" si="4"/>
        <v>2.0999999999999999E-3</v>
      </c>
      <c r="R46" s="203">
        <f t="shared" si="5"/>
        <v>2.5301522339340773E-3</v>
      </c>
      <c r="S46" s="204"/>
      <c r="T46" s="203">
        <f t="shared" si="6"/>
        <v>0.14969888030099365</v>
      </c>
      <c r="U46" s="203">
        <f t="shared" si="7"/>
        <v>0.15029579430092838</v>
      </c>
      <c r="V46" s="203">
        <f t="shared" si="7"/>
        <v>0.15089270830086307</v>
      </c>
      <c r="W46" s="203">
        <f t="shared" si="7"/>
        <v>0.15148962230079779</v>
      </c>
      <c r="X46" s="203">
        <f t="shared" si="7"/>
        <v>0.15208653630073252</v>
      </c>
      <c r="Y46" s="203">
        <f t="shared" si="7"/>
        <v>0.15268345030066721</v>
      </c>
      <c r="Z46" s="203">
        <f t="shared" si="7"/>
        <v>0.15328036430060193</v>
      </c>
      <c r="AA46" s="203">
        <f t="shared" si="7"/>
        <v>0.15387727830053666</v>
      </c>
      <c r="AB46" s="203">
        <f t="shared" si="7"/>
        <v>0.15447419230047135</v>
      </c>
      <c r="AC46" s="203">
        <f t="shared" si="7"/>
        <v>0.15507110630040608</v>
      </c>
      <c r="AD46" s="203">
        <f t="shared" si="7"/>
        <v>0.1556680203003408</v>
      </c>
      <c r="AE46" s="203">
        <f t="shared" si="7"/>
        <v>0.15626493430027549</v>
      </c>
      <c r="AF46" s="203">
        <f t="shared" si="7"/>
        <v>0.15686184830021022</v>
      </c>
      <c r="AG46" s="203">
        <f t="shared" si="7"/>
        <v>0.15745876230014494</v>
      </c>
      <c r="AH46" s="203">
        <f t="shared" si="7"/>
        <v>0.15805567630007963</v>
      </c>
      <c r="AI46" s="203">
        <f t="shared" si="8"/>
        <v>0.15865259030001436</v>
      </c>
      <c r="AJ46" s="203">
        <f t="shared" si="9"/>
        <v>0.14956408050071507</v>
      </c>
    </row>
    <row r="47" spans="1:36" s="202" customFormat="1" ht="13.8" x14ac:dyDescent="0.3">
      <c r="A47" s="162" t="s">
        <v>62</v>
      </c>
      <c r="B47" s="203">
        <f t="shared" si="2"/>
        <v>0</v>
      </c>
      <c r="C47" s="203">
        <f t="shared" si="3"/>
        <v>0</v>
      </c>
      <c r="D47" s="203">
        <f t="shared" si="3"/>
        <v>0</v>
      </c>
      <c r="E47" s="203">
        <f t="shared" si="3"/>
        <v>0</v>
      </c>
      <c r="F47" s="203">
        <f t="shared" si="3"/>
        <v>0</v>
      </c>
      <c r="G47" s="203">
        <f t="shared" si="3"/>
        <v>0</v>
      </c>
      <c r="H47" s="203">
        <f t="shared" si="3"/>
        <v>0</v>
      </c>
      <c r="I47" s="203">
        <f t="shared" si="3"/>
        <v>0</v>
      </c>
      <c r="J47" s="203">
        <f t="shared" si="3"/>
        <v>0</v>
      </c>
      <c r="K47" s="203">
        <f t="shared" si="3"/>
        <v>0</v>
      </c>
      <c r="L47" s="203">
        <f t="shared" si="3"/>
        <v>0</v>
      </c>
      <c r="M47" s="203">
        <f t="shared" si="3"/>
        <v>0</v>
      </c>
      <c r="N47" s="203">
        <f t="shared" si="3"/>
        <v>0</v>
      </c>
      <c r="O47" s="203">
        <f t="shared" si="3"/>
        <v>0</v>
      </c>
      <c r="P47" s="203">
        <f t="shared" si="3"/>
        <v>0</v>
      </c>
      <c r="Q47" s="203">
        <f t="shared" si="4"/>
        <v>0</v>
      </c>
      <c r="R47" s="203">
        <f t="shared" si="5"/>
        <v>0</v>
      </c>
      <c r="S47" s="204"/>
      <c r="T47" s="203">
        <f t="shared" si="6"/>
        <v>1.4627591159442263E-3</v>
      </c>
      <c r="U47" s="203">
        <f t="shared" si="7"/>
        <v>1.3667314109605728E-3</v>
      </c>
      <c r="V47" s="203">
        <f t="shared" si="7"/>
        <v>1.2707037059769193E-3</v>
      </c>
      <c r="W47" s="203">
        <f t="shared" si="7"/>
        <v>1.1746760009932657E-3</v>
      </c>
      <c r="X47" s="203">
        <f t="shared" si="7"/>
        <v>1.0786482960096122E-3</v>
      </c>
      <c r="Y47" s="203">
        <f t="shared" si="7"/>
        <v>9.8262059102595866E-4</v>
      </c>
      <c r="Z47" s="203">
        <f t="shared" si="7"/>
        <v>8.8659288604230524E-4</v>
      </c>
      <c r="AA47" s="203">
        <f t="shared" si="7"/>
        <v>7.905651810586517E-4</v>
      </c>
      <c r="AB47" s="203">
        <f t="shared" si="7"/>
        <v>6.9453747607499817E-4</v>
      </c>
      <c r="AC47" s="203">
        <f t="shared" si="7"/>
        <v>5.9850977109134464E-4</v>
      </c>
      <c r="AD47" s="203">
        <f t="shared" si="7"/>
        <v>5.024820661076911E-4</v>
      </c>
      <c r="AE47" s="203">
        <f t="shared" si="7"/>
        <v>4.0645436112403768E-4</v>
      </c>
      <c r="AF47" s="203">
        <f t="shared" si="7"/>
        <v>3.1042665614038414E-4</v>
      </c>
      <c r="AG47" s="203">
        <f t="shared" si="7"/>
        <v>2.1439895115673061E-4</v>
      </c>
      <c r="AH47" s="203">
        <f t="shared" si="7"/>
        <v>1.1837124617307708E-4</v>
      </c>
      <c r="AI47" s="203">
        <f t="shared" si="8"/>
        <v>2.2343541189423651E-5</v>
      </c>
      <c r="AJ47" s="203">
        <f t="shared" si="9"/>
        <v>2.0124817099833062E-5</v>
      </c>
    </row>
    <row r="48" spans="1:36" s="202" customFormat="1" ht="13.8" x14ac:dyDescent="0.3">
      <c r="A48" s="162" t="s">
        <v>64</v>
      </c>
      <c r="B48" s="203">
        <f t="shared" si="2"/>
        <v>0</v>
      </c>
      <c r="C48" s="203">
        <f t="shared" si="3"/>
        <v>0</v>
      </c>
      <c r="D48" s="203">
        <f t="shared" si="3"/>
        <v>0</v>
      </c>
      <c r="E48" s="203">
        <f t="shared" si="3"/>
        <v>0</v>
      </c>
      <c r="F48" s="203">
        <f t="shared" si="3"/>
        <v>0</v>
      </c>
      <c r="G48" s="203">
        <f t="shared" si="3"/>
        <v>0</v>
      </c>
      <c r="H48" s="203">
        <f t="shared" si="3"/>
        <v>0</v>
      </c>
      <c r="I48" s="203">
        <f t="shared" si="3"/>
        <v>0</v>
      </c>
      <c r="J48" s="203">
        <f t="shared" si="3"/>
        <v>0</v>
      </c>
      <c r="K48" s="203">
        <f t="shared" si="3"/>
        <v>0</v>
      </c>
      <c r="L48" s="203">
        <f t="shared" si="3"/>
        <v>0</v>
      </c>
      <c r="M48" s="203">
        <f t="shared" si="3"/>
        <v>0</v>
      </c>
      <c r="N48" s="203">
        <f t="shared" si="3"/>
        <v>0</v>
      </c>
      <c r="O48" s="203">
        <f t="shared" si="3"/>
        <v>0</v>
      </c>
      <c r="P48" s="203">
        <f t="shared" si="3"/>
        <v>0</v>
      </c>
      <c r="Q48" s="203">
        <f t="shared" si="4"/>
        <v>0</v>
      </c>
      <c r="R48" s="203">
        <f t="shared" si="5"/>
        <v>0</v>
      </c>
      <c r="S48" s="204"/>
      <c r="T48" s="203">
        <f t="shared" si="6"/>
        <v>6.0592405240102974E-5</v>
      </c>
      <c r="U48" s="203">
        <f t="shared" si="7"/>
        <v>6.2809823620802488E-5</v>
      </c>
      <c r="V48" s="203">
        <f t="shared" si="7"/>
        <v>6.5027242001501994E-5</v>
      </c>
      <c r="W48" s="203">
        <f t="shared" si="7"/>
        <v>6.72446603822015E-5</v>
      </c>
      <c r="X48" s="203">
        <f t="shared" si="7"/>
        <v>6.9462078762901007E-5</v>
      </c>
      <c r="Y48" s="203">
        <f t="shared" si="7"/>
        <v>7.1679497143600513E-5</v>
      </c>
      <c r="Z48" s="203">
        <f t="shared" si="7"/>
        <v>7.389691552430002E-5</v>
      </c>
      <c r="AA48" s="203">
        <f t="shared" si="7"/>
        <v>7.6114333904999526E-5</v>
      </c>
      <c r="AB48" s="203">
        <f t="shared" si="7"/>
        <v>7.8331752285699032E-5</v>
      </c>
      <c r="AC48" s="203">
        <f t="shared" si="7"/>
        <v>8.0549170666398539E-5</v>
      </c>
      <c r="AD48" s="203">
        <f t="shared" si="7"/>
        <v>8.2766589047098045E-5</v>
      </c>
      <c r="AE48" s="203">
        <f t="shared" si="7"/>
        <v>8.4984007427797552E-5</v>
      </c>
      <c r="AF48" s="203">
        <f t="shared" si="7"/>
        <v>8.7201425808497058E-5</v>
      </c>
      <c r="AG48" s="203">
        <f t="shared" si="7"/>
        <v>8.9418844189196564E-5</v>
      </c>
      <c r="AH48" s="203">
        <f t="shared" si="7"/>
        <v>9.1636262569896071E-5</v>
      </c>
      <c r="AI48" s="203">
        <f t="shared" si="8"/>
        <v>9.3853680950595577E-5</v>
      </c>
      <c r="AJ48" s="203">
        <f t="shared" si="9"/>
        <v>1.1877210770206461E-4</v>
      </c>
    </row>
    <row r="49" spans="1:36" s="202" customFormat="1" ht="13.8" x14ac:dyDescent="0.3">
      <c r="A49" s="162" t="s">
        <v>66</v>
      </c>
      <c r="B49" s="203">
        <f t="shared" si="2"/>
        <v>5.9886614078302177E-3</v>
      </c>
      <c r="C49" s="203">
        <f t="shared" si="3"/>
        <v>5.6494173139748699E-3</v>
      </c>
      <c r="D49" s="203">
        <f t="shared" si="3"/>
        <v>5.3101732201195221E-3</v>
      </c>
      <c r="E49" s="203">
        <f t="shared" si="3"/>
        <v>4.9709291262641743E-3</v>
      </c>
      <c r="F49" s="203">
        <f t="shared" si="3"/>
        <v>4.6316850324088265E-3</v>
      </c>
      <c r="G49" s="203">
        <f t="shared" si="3"/>
        <v>4.2924409385534787E-3</v>
      </c>
      <c r="H49" s="203">
        <f t="shared" si="3"/>
        <v>3.95319684469813E-3</v>
      </c>
      <c r="I49" s="203">
        <f t="shared" si="3"/>
        <v>3.6139527508427826E-3</v>
      </c>
      <c r="J49" s="203">
        <f t="shared" si="3"/>
        <v>3.2747086569874348E-3</v>
      </c>
      <c r="K49" s="203">
        <f t="shared" si="3"/>
        <v>2.935464563132087E-3</v>
      </c>
      <c r="L49" s="203">
        <f t="shared" si="3"/>
        <v>2.5962204692767392E-3</v>
      </c>
      <c r="M49" s="203">
        <f t="shared" si="3"/>
        <v>2.2569763754213914E-3</v>
      </c>
      <c r="N49" s="203">
        <f t="shared" si="3"/>
        <v>1.9177322815660432E-3</v>
      </c>
      <c r="O49" s="203">
        <f t="shared" si="3"/>
        <v>1.5784881877106954E-3</v>
      </c>
      <c r="P49" s="203">
        <f t="shared" si="3"/>
        <v>1.2392440938553476E-3</v>
      </c>
      <c r="Q49" s="203">
        <f t="shared" si="4"/>
        <v>8.9999999999999998E-4</v>
      </c>
      <c r="R49" s="203">
        <f t="shared" si="5"/>
        <v>1.049530299395868E-3</v>
      </c>
      <c r="S49" s="204"/>
      <c r="T49" s="203">
        <f t="shared" si="6"/>
        <v>1.2063446173182534E-3</v>
      </c>
      <c r="U49" s="203">
        <f t="shared" si="7"/>
        <v>1.1897318092461127E-3</v>
      </c>
      <c r="V49" s="203">
        <f t="shared" si="7"/>
        <v>1.173119001173972E-3</v>
      </c>
      <c r="W49" s="203">
        <f t="shared" si="7"/>
        <v>1.1565061931018313E-3</v>
      </c>
      <c r="X49" s="203">
        <f t="shared" si="7"/>
        <v>1.1398933850296905E-3</v>
      </c>
      <c r="Y49" s="203">
        <f t="shared" si="7"/>
        <v>1.1232805769575498E-3</v>
      </c>
      <c r="Z49" s="203">
        <f t="shared" si="7"/>
        <v>1.1066677688854093E-3</v>
      </c>
      <c r="AA49" s="203">
        <f t="shared" si="7"/>
        <v>1.0900549608132686E-3</v>
      </c>
      <c r="AB49" s="203">
        <f t="shared" si="7"/>
        <v>1.0734421527411279E-3</v>
      </c>
      <c r="AC49" s="203">
        <f t="shared" si="7"/>
        <v>1.0568293446689872E-3</v>
      </c>
      <c r="AD49" s="203">
        <f t="shared" si="7"/>
        <v>1.0402165365968464E-3</v>
      </c>
      <c r="AE49" s="203">
        <f t="shared" si="7"/>
        <v>1.0236037285247057E-3</v>
      </c>
      <c r="AF49" s="203">
        <f t="shared" si="7"/>
        <v>1.006990920452565E-3</v>
      </c>
      <c r="AG49" s="203">
        <f t="shared" si="7"/>
        <v>9.9037811238042429E-4</v>
      </c>
      <c r="AH49" s="203">
        <f t="shared" si="7"/>
        <v>9.7376530430828357E-4</v>
      </c>
      <c r="AI49" s="203">
        <f t="shared" si="8"/>
        <v>9.5715249623614296E-4</v>
      </c>
      <c r="AJ49" s="203">
        <f t="shared" si="9"/>
        <v>9.7818766852424653E-4</v>
      </c>
    </row>
    <row r="50" spans="1:36" s="202" customFormat="1" ht="13.8" x14ac:dyDescent="0.3">
      <c r="A50" s="162" t="s">
        <v>68</v>
      </c>
      <c r="B50" s="203">
        <f t="shared" si="2"/>
        <v>0</v>
      </c>
      <c r="C50" s="203">
        <f t="shared" si="3"/>
        <v>0</v>
      </c>
      <c r="D50" s="203">
        <f t="shared" si="3"/>
        <v>0</v>
      </c>
      <c r="E50" s="203">
        <f t="shared" si="3"/>
        <v>0</v>
      </c>
      <c r="F50" s="203">
        <f t="shared" si="3"/>
        <v>0</v>
      </c>
      <c r="G50" s="203">
        <f t="shared" si="3"/>
        <v>0</v>
      </c>
      <c r="H50" s="203">
        <f t="shared" si="3"/>
        <v>0</v>
      </c>
      <c r="I50" s="203">
        <f t="shared" si="3"/>
        <v>0</v>
      </c>
      <c r="J50" s="203">
        <f t="shared" si="3"/>
        <v>0</v>
      </c>
      <c r="K50" s="203">
        <f t="shared" si="3"/>
        <v>0</v>
      </c>
      <c r="L50" s="203">
        <f t="shared" si="3"/>
        <v>0</v>
      </c>
      <c r="M50" s="203">
        <f t="shared" si="3"/>
        <v>0</v>
      </c>
      <c r="N50" s="203">
        <f t="shared" si="3"/>
        <v>0</v>
      </c>
      <c r="O50" s="203">
        <f t="shared" si="3"/>
        <v>0</v>
      </c>
      <c r="P50" s="203">
        <f t="shared" si="3"/>
        <v>0</v>
      </c>
      <c r="Q50" s="203">
        <f t="shared" si="4"/>
        <v>0</v>
      </c>
      <c r="R50" s="203">
        <f t="shared" si="5"/>
        <v>0</v>
      </c>
      <c r="S50" s="204"/>
      <c r="T50" s="203">
        <f t="shared" si="6"/>
        <v>2.3056070039416789E-4</v>
      </c>
      <c r="U50" s="203">
        <f t="shared" si="7"/>
        <v>2.2058057810548176E-4</v>
      </c>
      <c r="V50" s="203">
        <f t="shared" si="7"/>
        <v>2.1060045581679565E-4</v>
      </c>
      <c r="W50" s="203">
        <f t="shared" si="7"/>
        <v>2.0062033352810952E-4</v>
      </c>
      <c r="X50" s="203">
        <f t="shared" si="7"/>
        <v>1.9064021123942342E-4</v>
      </c>
      <c r="Y50" s="203">
        <f t="shared" si="7"/>
        <v>1.8066008895073729E-4</v>
      </c>
      <c r="Z50" s="203">
        <f t="shared" si="7"/>
        <v>1.7067996666205116E-4</v>
      </c>
      <c r="AA50" s="203">
        <f t="shared" si="7"/>
        <v>1.6069984437336505E-4</v>
      </c>
      <c r="AB50" s="203">
        <f t="shared" si="7"/>
        <v>1.5071972208467895E-4</v>
      </c>
      <c r="AC50" s="203">
        <f t="shared" si="7"/>
        <v>1.4073959979599282E-4</v>
      </c>
      <c r="AD50" s="203">
        <f t="shared" si="7"/>
        <v>1.3075947750730668E-4</v>
      </c>
      <c r="AE50" s="203">
        <f t="shared" si="7"/>
        <v>1.2077935521862058E-4</v>
      </c>
      <c r="AF50" s="203">
        <f t="shared" si="7"/>
        <v>1.1079923292993445E-4</v>
      </c>
      <c r="AG50" s="203">
        <f t="shared" si="7"/>
        <v>1.0081911064124834E-4</v>
      </c>
      <c r="AH50" s="203">
        <f t="shared" si="7"/>
        <v>9.0838988352562214E-5</v>
      </c>
      <c r="AI50" s="203">
        <f t="shared" si="8"/>
        <v>8.0858866063876109E-5</v>
      </c>
      <c r="AJ50" s="203">
        <f t="shared" si="9"/>
        <v>1.1166345707594025E-4</v>
      </c>
    </row>
    <row r="51" spans="1:36" s="202" customFormat="1" ht="13.8" x14ac:dyDescent="0.3">
      <c r="A51" s="162" t="s">
        <v>70</v>
      </c>
      <c r="B51" s="203">
        <f t="shared" si="2"/>
        <v>5.9886614078302177E-3</v>
      </c>
      <c r="C51" s="203">
        <f t="shared" si="3"/>
        <v>5.7827506473082033E-3</v>
      </c>
      <c r="D51" s="203">
        <f t="shared" si="3"/>
        <v>5.5768398867861889E-3</v>
      </c>
      <c r="E51" s="203">
        <f t="shared" si="3"/>
        <v>5.3709291262641744E-3</v>
      </c>
      <c r="F51" s="203">
        <f t="shared" si="3"/>
        <v>5.1650183657421592E-3</v>
      </c>
      <c r="G51" s="203">
        <f t="shared" si="3"/>
        <v>4.9591076052201456E-3</v>
      </c>
      <c r="H51" s="203">
        <f t="shared" si="3"/>
        <v>4.7531968446981303E-3</v>
      </c>
      <c r="I51" s="203">
        <f t="shared" si="3"/>
        <v>4.5472860841761159E-3</v>
      </c>
      <c r="J51" s="203">
        <f t="shared" si="3"/>
        <v>4.3413753236541015E-3</v>
      </c>
      <c r="K51" s="203">
        <f t="shared" si="3"/>
        <v>4.1354645631320871E-3</v>
      </c>
      <c r="L51" s="203">
        <f t="shared" si="3"/>
        <v>3.9295538026100727E-3</v>
      </c>
      <c r="M51" s="203">
        <f t="shared" si="3"/>
        <v>3.7236430420880579E-3</v>
      </c>
      <c r="N51" s="203">
        <f t="shared" si="3"/>
        <v>3.5177322815660435E-3</v>
      </c>
      <c r="O51" s="203">
        <f t="shared" si="3"/>
        <v>3.3118215210440291E-3</v>
      </c>
      <c r="P51" s="203">
        <f t="shared" si="3"/>
        <v>3.1059107605220142E-3</v>
      </c>
      <c r="Q51" s="203">
        <f t="shared" si="4"/>
        <v>2.8999999999999998E-3</v>
      </c>
      <c r="R51" s="203">
        <f t="shared" si="5"/>
        <v>3.0074931308149361E-3</v>
      </c>
      <c r="S51" s="204"/>
      <c r="T51" s="203">
        <f t="shared" si="6"/>
        <v>1.0008102751093381E-3</v>
      </c>
      <c r="U51" s="203">
        <f t="shared" si="7"/>
        <v>9.8947816546402791E-4</v>
      </c>
      <c r="V51" s="203">
        <f t="shared" si="7"/>
        <v>9.7814605581871775E-4</v>
      </c>
      <c r="W51" s="203">
        <f t="shared" si="7"/>
        <v>9.6681394617340749E-4</v>
      </c>
      <c r="X51" s="203">
        <f t="shared" si="7"/>
        <v>9.5548183652809733E-4</v>
      </c>
      <c r="Y51" s="203">
        <f t="shared" si="7"/>
        <v>9.4414972688278706E-4</v>
      </c>
      <c r="Z51" s="203">
        <f t="shared" si="7"/>
        <v>9.3281761723747691E-4</v>
      </c>
      <c r="AA51" s="203">
        <f t="shared" si="7"/>
        <v>9.2148550759216675E-4</v>
      </c>
      <c r="AB51" s="203">
        <f t="shared" si="7"/>
        <v>9.1015339794685648E-4</v>
      </c>
      <c r="AC51" s="203">
        <f t="shared" si="7"/>
        <v>8.9882128830154632E-4</v>
      </c>
      <c r="AD51" s="203">
        <f t="shared" si="7"/>
        <v>8.8748917865623617E-4</v>
      </c>
      <c r="AE51" s="203">
        <f t="shared" si="7"/>
        <v>8.761570690109259E-4</v>
      </c>
      <c r="AF51" s="203">
        <f t="shared" si="7"/>
        <v>8.6482495936561574E-4</v>
      </c>
      <c r="AG51" s="203">
        <f t="shared" si="7"/>
        <v>8.5349284972030559E-4</v>
      </c>
      <c r="AH51" s="203">
        <f t="shared" si="7"/>
        <v>8.4216074007499543E-4</v>
      </c>
      <c r="AI51" s="203">
        <f t="shared" si="8"/>
        <v>8.3082863042968516E-4</v>
      </c>
      <c r="AJ51" s="203">
        <f t="shared" si="9"/>
        <v>8.6668483065110654E-4</v>
      </c>
    </row>
    <row r="52" spans="1:36" s="202" customFormat="1" ht="13.8" x14ac:dyDescent="0.3">
      <c r="A52" s="162" t="s">
        <v>72</v>
      </c>
      <c r="B52" s="203">
        <f t="shared" si="2"/>
        <v>9.9507647591525847E-2</v>
      </c>
      <c r="C52" s="203">
        <f t="shared" ref="C52:P70" si="10">$B52+($Q52-$B52)/($Q$18-2004)*(C$18-2004)</f>
        <v>0.10097380441875746</v>
      </c>
      <c r="D52" s="203">
        <f t="shared" si="10"/>
        <v>0.10243996124598907</v>
      </c>
      <c r="E52" s="203">
        <f t="shared" si="10"/>
        <v>0.10390611807322067</v>
      </c>
      <c r="F52" s="203">
        <f t="shared" si="10"/>
        <v>0.10537227490045228</v>
      </c>
      <c r="G52" s="203">
        <f t="shared" si="10"/>
        <v>0.1068384317276839</v>
      </c>
      <c r="H52" s="203">
        <f t="shared" si="10"/>
        <v>0.10830458855491551</v>
      </c>
      <c r="I52" s="203">
        <f t="shared" si="10"/>
        <v>0.10977074538214712</v>
      </c>
      <c r="J52" s="203">
        <f t="shared" si="10"/>
        <v>0.11123690220937872</v>
      </c>
      <c r="K52" s="203">
        <f t="shared" si="10"/>
        <v>0.11270305903661033</v>
      </c>
      <c r="L52" s="203">
        <f t="shared" si="10"/>
        <v>0.11416921586384195</v>
      </c>
      <c r="M52" s="203">
        <f t="shared" si="10"/>
        <v>0.11563537269107356</v>
      </c>
      <c r="N52" s="203">
        <f t="shared" si="10"/>
        <v>0.11710152951830516</v>
      </c>
      <c r="O52" s="203">
        <f t="shared" si="10"/>
        <v>0.11856768634553677</v>
      </c>
      <c r="P52" s="203">
        <f t="shared" si="10"/>
        <v>0.12003384317276838</v>
      </c>
      <c r="Q52" s="203">
        <f t="shared" si="4"/>
        <v>0.1215</v>
      </c>
      <c r="R52" s="203">
        <f t="shared" si="5"/>
        <v>0.12379610672700943</v>
      </c>
      <c r="S52" s="204"/>
      <c r="T52" s="203">
        <f t="shared" si="6"/>
        <v>4.1446898061097998E-2</v>
      </c>
      <c r="U52" s="203">
        <f t="shared" ref="U52:AH70" si="11">$T52+($AI52-$T52)/($AI$18-2004)*(U$18-2004)</f>
        <v>3.9760520032710418E-2</v>
      </c>
      <c r="V52" s="203">
        <f t="shared" si="11"/>
        <v>3.8074142004322832E-2</v>
      </c>
      <c r="W52" s="203">
        <f t="shared" si="11"/>
        <v>3.6387763975935253E-2</v>
      </c>
      <c r="X52" s="203">
        <f t="shared" si="11"/>
        <v>3.4701385947547667E-2</v>
      </c>
      <c r="Y52" s="203">
        <f t="shared" si="11"/>
        <v>3.3015007919160087E-2</v>
      </c>
      <c r="Z52" s="203">
        <f t="shared" si="11"/>
        <v>3.1328629890772508E-2</v>
      </c>
      <c r="AA52" s="203">
        <f t="shared" si="11"/>
        <v>2.9642251862384922E-2</v>
      </c>
      <c r="AB52" s="203">
        <f t="shared" si="11"/>
        <v>2.7955873833997339E-2</v>
      </c>
      <c r="AC52" s="203">
        <f t="shared" si="11"/>
        <v>2.6269495805609756E-2</v>
      </c>
      <c r="AD52" s="203">
        <f t="shared" si="11"/>
        <v>2.4583117777222174E-2</v>
      </c>
      <c r="AE52" s="203">
        <f t="shared" si="11"/>
        <v>2.2896739748834591E-2</v>
      </c>
      <c r="AF52" s="203">
        <f t="shared" si="11"/>
        <v>2.1210361720447012E-2</v>
      </c>
      <c r="AG52" s="203">
        <f t="shared" si="11"/>
        <v>1.9523983692059429E-2</v>
      </c>
      <c r="AH52" s="203">
        <f t="shared" si="11"/>
        <v>1.7837605663671846E-2</v>
      </c>
      <c r="AI52" s="203">
        <f t="shared" si="8"/>
        <v>1.6151227635284263E-2</v>
      </c>
      <c r="AJ52" s="203">
        <f t="shared" si="9"/>
        <v>1.5069493751066086E-2</v>
      </c>
    </row>
    <row r="53" spans="1:36" s="202" customFormat="1" ht="13.8" x14ac:dyDescent="0.3">
      <c r="A53" s="162" t="s">
        <v>74</v>
      </c>
      <c r="B53" s="203">
        <f t="shared" si="2"/>
        <v>0</v>
      </c>
      <c r="C53" s="203">
        <f t="shared" si="10"/>
        <v>0</v>
      </c>
      <c r="D53" s="203">
        <f t="shared" si="10"/>
        <v>0</v>
      </c>
      <c r="E53" s="203">
        <f t="shared" si="10"/>
        <v>0</v>
      </c>
      <c r="F53" s="203">
        <f t="shared" si="10"/>
        <v>0</v>
      </c>
      <c r="G53" s="203">
        <f t="shared" si="10"/>
        <v>0</v>
      </c>
      <c r="H53" s="203">
        <f t="shared" si="10"/>
        <v>0</v>
      </c>
      <c r="I53" s="203">
        <f t="shared" si="10"/>
        <v>0</v>
      </c>
      <c r="J53" s="203">
        <f t="shared" si="10"/>
        <v>0</v>
      </c>
      <c r="K53" s="203">
        <f t="shared" si="10"/>
        <v>0</v>
      </c>
      <c r="L53" s="203">
        <f t="shared" si="10"/>
        <v>0</v>
      </c>
      <c r="M53" s="203">
        <f t="shared" si="10"/>
        <v>0</v>
      </c>
      <c r="N53" s="203">
        <f t="shared" si="10"/>
        <v>0</v>
      </c>
      <c r="O53" s="203">
        <f t="shared" si="10"/>
        <v>0</v>
      </c>
      <c r="P53" s="203">
        <f t="shared" si="10"/>
        <v>0</v>
      </c>
      <c r="Q53" s="203">
        <f t="shared" si="4"/>
        <v>0</v>
      </c>
      <c r="R53" s="203">
        <f t="shared" si="5"/>
        <v>0</v>
      </c>
      <c r="S53" s="204"/>
      <c r="T53" s="203">
        <f t="shared" si="6"/>
        <v>4.9116644604389895E-3</v>
      </c>
      <c r="U53" s="203">
        <f t="shared" si="11"/>
        <v>4.5942824723873704E-3</v>
      </c>
      <c r="V53" s="203">
        <f t="shared" si="11"/>
        <v>4.2769004843357505E-3</v>
      </c>
      <c r="W53" s="203">
        <f t="shared" si="11"/>
        <v>3.9595184962841314E-3</v>
      </c>
      <c r="X53" s="203">
        <f t="shared" si="11"/>
        <v>3.6421365082325114E-3</v>
      </c>
      <c r="Y53" s="203">
        <f t="shared" si="11"/>
        <v>3.3247545201808924E-3</v>
      </c>
      <c r="Z53" s="203">
        <f t="shared" si="11"/>
        <v>3.0073725321292728E-3</v>
      </c>
      <c r="AA53" s="203">
        <f t="shared" si="11"/>
        <v>2.6899905440776533E-3</v>
      </c>
      <c r="AB53" s="203">
        <f t="shared" si="11"/>
        <v>2.3726085560260338E-3</v>
      </c>
      <c r="AC53" s="203">
        <f t="shared" si="11"/>
        <v>2.0552265679744143E-3</v>
      </c>
      <c r="AD53" s="203">
        <f t="shared" si="11"/>
        <v>1.7378445799227948E-3</v>
      </c>
      <c r="AE53" s="203">
        <f t="shared" si="11"/>
        <v>1.4204625918711753E-3</v>
      </c>
      <c r="AF53" s="203">
        <f t="shared" si="11"/>
        <v>1.1030806038195562E-3</v>
      </c>
      <c r="AG53" s="203">
        <f t="shared" si="11"/>
        <v>7.8569861576793625E-4</v>
      </c>
      <c r="AH53" s="203">
        <f t="shared" si="11"/>
        <v>4.6831662771631716E-4</v>
      </c>
      <c r="AI53" s="203">
        <f t="shared" si="8"/>
        <v>1.5093463966469678E-4</v>
      </c>
      <c r="AJ53" s="203">
        <f t="shared" si="9"/>
        <v>1.7987104126817696E-4</v>
      </c>
    </row>
    <row r="54" spans="1:36" s="202" customFormat="1" ht="13.8" x14ac:dyDescent="0.3">
      <c r="A54" s="162" t="s">
        <v>78</v>
      </c>
      <c r="B54" s="203">
        <f t="shared" si="2"/>
        <v>6.3356463908610106E-3</v>
      </c>
      <c r="C54" s="203">
        <f t="shared" si="10"/>
        <v>6.3599366314702763E-3</v>
      </c>
      <c r="D54" s="203">
        <f t="shared" si="10"/>
        <v>6.3842268720795429E-3</v>
      </c>
      <c r="E54" s="203">
        <f t="shared" si="10"/>
        <v>6.4085171126888087E-3</v>
      </c>
      <c r="F54" s="203">
        <f t="shared" si="10"/>
        <v>6.4328073532980744E-3</v>
      </c>
      <c r="G54" s="203">
        <f t="shared" si="10"/>
        <v>6.4570975939073402E-3</v>
      </c>
      <c r="H54" s="203">
        <f t="shared" si="10"/>
        <v>6.4813878345166068E-3</v>
      </c>
      <c r="I54" s="203">
        <f t="shared" si="10"/>
        <v>6.5056780751258725E-3</v>
      </c>
      <c r="J54" s="203">
        <f t="shared" si="10"/>
        <v>6.5299683157351383E-3</v>
      </c>
      <c r="K54" s="203">
        <f t="shared" si="10"/>
        <v>6.554258556344404E-3</v>
      </c>
      <c r="L54" s="203">
        <f t="shared" si="10"/>
        <v>6.5785487969536706E-3</v>
      </c>
      <c r="M54" s="203">
        <f t="shared" si="10"/>
        <v>6.6028390375629364E-3</v>
      </c>
      <c r="N54" s="203">
        <f t="shared" si="10"/>
        <v>6.6271292781722021E-3</v>
      </c>
      <c r="O54" s="203">
        <f t="shared" si="10"/>
        <v>6.6514195187814679E-3</v>
      </c>
      <c r="P54" s="203">
        <f t="shared" si="10"/>
        <v>6.6757097593907345E-3</v>
      </c>
      <c r="Q54" s="203">
        <f t="shared" si="4"/>
        <v>6.7000000000000002E-3</v>
      </c>
      <c r="R54" s="203">
        <f t="shared" si="5"/>
        <v>7.2105684675647487E-3</v>
      </c>
      <c r="S54" s="204"/>
      <c r="T54" s="203">
        <f t="shared" si="6"/>
        <v>6.7387111393399941E-3</v>
      </c>
      <c r="U54" s="203">
        <f t="shared" si="11"/>
        <v>6.5951331761398236E-3</v>
      </c>
      <c r="V54" s="203">
        <f t="shared" si="11"/>
        <v>6.4515552129396532E-3</v>
      </c>
      <c r="W54" s="203">
        <f t="shared" si="11"/>
        <v>6.3079772497394836E-3</v>
      </c>
      <c r="X54" s="203">
        <f t="shared" si="11"/>
        <v>6.1643992865393132E-3</v>
      </c>
      <c r="Y54" s="203">
        <f t="shared" si="11"/>
        <v>6.0208213233391428E-3</v>
      </c>
      <c r="Z54" s="203">
        <f t="shared" si="11"/>
        <v>5.8772433601389723E-3</v>
      </c>
      <c r="AA54" s="203">
        <f t="shared" si="11"/>
        <v>5.7336653969388019E-3</v>
      </c>
      <c r="AB54" s="203">
        <f t="shared" si="11"/>
        <v>5.5900874337386323E-3</v>
      </c>
      <c r="AC54" s="203">
        <f t="shared" si="11"/>
        <v>5.4465094705384619E-3</v>
      </c>
      <c r="AD54" s="203">
        <f t="shared" si="11"/>
        <v>5.3029315073382915E-3</v>
      </c>
      <c r="AE54" s="203">
        <f t="shared" si="11"/>
        <v>5.159353544138121E-3</v>
      </c>
      <c r="AF54" s="203">
        <f t="shared" si="11"/>
        <v>5.0157755809379506E-3</v>
      </c>
      <c r="AG54" s="203">
        <f t="shared" si="11"/>
        <v>4.8721976177377811E-3</v>
      </c>
      <c r="AH54" s="203">
        <f t="shared" si="11"/>
        <v>4.7286196545376098E-3</v>
      </c>
      <c r="AI54" s="203">
        <f t="shared" si="8"/>
        <v>4.5850416913374402E-3</v>
      </c>
      <c r="AJ54" s="203">
        <f t="shared" si="9"/>
        <v>5.3195629256655007E-3</v>
      </c>
    </row>
    <row r="55" spans="1:36" s="202" customFormat="1" ht="13.8" x14ac:dyDescent="0.3">
      <c r="A55" s="162" t="s">
        <v>80</v>
      </c>
      <c r="B55" s="203">
        <f t="shared" si="2"/>
        <v>3.7509596924302827E-3</v>
      </c>
      <c r="C55" s="203">
        <f t="shared" si="10"/>
        <v>4.5475623796015973E-3</v>
      </c>
      <c r="D55" s="203">
        <f t="shared" si="10"/>
        <v>5.3441650667729115E-3</v>
      </c>
      <c r="E55" s="203">
        <f t="shared" si="10"/>
        <v>6.1407677539442266E-3</v>
      </c>
      <c r="F55" s="203">
        <f t="shared" si="10"/>
        <v>6.9373704411155399E-3</v>
      </c>
      <c r="G55" s="203">
        <f t="shared" si="10"/>
        <v>7.733973128286855E-3</v>
      </c>
      <c r="H55" s="203">
        <f t="shared" si="10"/>
        <v>8.53057581545817E-3</v>
      </c>
      <c r="I55" s="203">
        <f t="shared" si="10"/>
        <v>9.3271785026294834E-3</v>
      </c>
      <c r="J55" s="203">
        <f t="shared" si="10"/>
        <v>1.0123781189800798E-2</v>
      </c>
      <c r="K55" s="203">
        <f t="shared" si="10"/>
        <v>1.0920383876972112E-2</v>
      </c>
      <c r="L55" s="203">
        <f t="shared" si="10"/>
        <v>1.1716986564143427E-2</v>
      </c>
      <c r="M55" s="203">
        <f t="shared" si="10"/>
        <v>1.2513589251314742E-2</v>
      </c>
      <c r="N55" s="203">
        <f t="shared" si="10"/>
        <v>1.3310191938486057E-2</v>
      </c>
      <c r="O55" s="203">
        <f t="shared" si="10"/>
        <v>1.410679462565737E-2</v>
      </c>
      <c r="P55" s="203">
        <f t="shared" si="10"/>
        <v>1.4903397312828685E-2</v>
      </c>
      <c r="Q55" s="203">
        <f t="shared" si="4"/>
        <v>1.5699999999999999E-2</v>
      </c>
      <c r="R55" s="203">
        <f t="shared" si="5"/>
        <v>1.4305268675875669E-2</v>
      </c>
      <c r="S55" s="204"/>
      <c r="T55" s="203">
        <f t="shared" si="6"/>
        <v>1.955385878653091E-2</v>
      </c>
      <c r="U55" s="203">
        <f t="shared" si="11"/>
        <v>1.9566223837729241E-2</v>
      </c>
      <c r="V55" s="203">
        <f t="shared" si="11"/>
        <v>1.9578588888927575E-2</v>
      </c>
      <c r="W55" s="203">
        <f t="shared" si="11"/>
        <v>1.9590953940125905E-2</v>
      </c>
      <c r="X55" s="203">
        <f t="shared" si="11"/>
        <v>1.9603318991324239E-2</v>
      </c>
      <c r="Y55" s="203">
        <f t="shared" si="11"/>
        <v>1.961568404252257E-2</v>
      </c>
      <c r="Z55" s="203">
        <f t="shared" si="11"/>
        <v>1.9628049093720904E-2</v>
      </c>
      <c r="AA55" s="203">
        <f t="shared" si="11"/>
        <v>1.9640414144919235E-2</v>
      </c>
      <c r="AB55" s="203">
        <f t="shared" si="11"/>
        <v>1.9652779196117569E-2</v>
      </c>
      <c r="AC55" s="203">
        <f t="shared" si="11"/>
        <v>1.9665144247315899E-2</v>
      </c>
      <c r="AD55" s="203">
        <f t="shared" si="11"/>
        <v>1.9677509298514233E-2</v>
      </c>
      <c r="AE55" s="203">
        <f t="shared" si="11"/>
        <v>1.9689874349712564E-2</v>
      </c>
      <c r="AF55" s="203">
        <f t="shared" si="11"/>
        <v>1.9702239400910898E-2</v>
      </c>
      <c r="AG55" s="203">
        <f t="shared" si="11"/>
        <v>1.9714604452109229E-2</v>
      </c>
      <c r="AH55" s="203">
        <f t="shared" si="11"/>
        <v>1.9726969503307563E-2</v>
      </c>
      <c r="AI55" s="203">
        <f t="shared" si="8"/>
        <v>1.9739334554505893E-2</v>
      </c>
      <c r="AJ55" s="203">
        <f t="shared" si="9"/>
        <v>2.1479811037685662E-2</v>
      </c>
    </row>
    <row r="56" spans="1:36" s="202" customFormat="1" ht="13.8" x14ac:dyDescent="0.3">
      <c r="A56" s="162" t="s">
        <v>82</v>
      </c>
      <c r="B56" s="203">
        <f t="shared" si="2"/>
        <v>5.9886614078302177E-3</v>
      </c>
      <c r="C56" s="203">
        <f t="shared" si="10"/>
        <v>5.7894173139748702E-3</v>
      </c>
      <c r="D56" s="203">
        <f t="shared" si="10"/>
        <v>5.5901732201195219E-3</v>
      </c>
      <c r="E56" s="203">
        <f t="shared" si="10"/>
        <v>5.3909291262641745E-3</v>
      </c>
      <c r="F56" s="203">
        <f t="shared" si="10"/>
        <v>5.1916850324088262E-3</v>
      </c>
      <c r="G56" s="203">
        <f t="shared" si="10"/>
        <v>4.9924409385534788E-3</v>
      </c>
      <c r="H56" s="203">
        <f t="shared" si="10"/>
        <v>4.7931968446981305E-3</v>
      </c>
      <c r="I56" s="203">
        <f t="shared" si="10"/>
        <v>4.593952750842783E-3</v>
      </c>
      <c r="J56" s="203">
        <f t="shared" si="10"/>
        <v>4.3947086569874347E-3</v>
      </c>
      <c r="K56" s="203">
        <f t="shared" si="10"/>
        <v>4.1954645631320873E-3</v>
      </c>
      <c r="L56" s="203">
        <f t="shared" si="10"/>
        <v>3.996220469276739E-3</v>
      </c>
      <c r="M56" s="203">
        <f t="shared" si="10"/>
        <v>3.7969763754213915E-3</v>
      </c>
      <c r="N56" s="203">
        <f t="shared" si="10"/>
        <v>3.5977322815660437E-3</v>
      </c>
      <c r="O56" s="203">
        <f t="shared" si="10"/>
        <v>3.3984881877106958E-3</v>
      </c>
      <c r="P56" s="203">
        <f t="shared" si="10"/>
        <v>3.1992440938553479E-3</v>
      </c>
      <c r="Q56" s="203">
        <f t="shared" si="4"/>
        <v>3.0000000000000001E-3</v>
      </c>
      <c r="R56" s="203">
        <f t="shared" si="5"/>
        <v>3.4878815639986156E-3</v>
      </c>
      <c r="S56" s="204"/>
      <c r="T56" s="203">
        <f t="shared" si="6"/>
        <v>9.9287887543905522E-4</v>
      </c>
      <c r="U56" s="203">
        <f t="shared" si="11"/>
        <v>9.8432010804195354E-4</v>
      </c>
      <c r="V56" s="203">
        <f t="shared" si="11"/>
        <v>9.7576134064485186E-4</v>
      </c>
      <c r="W56" s="203">
        <f t="shared" si="11"/>
        <v>9.6720257324775017E-4</v>
      </c>
      <c r="X56" s="203">
        <f t="shared" si="11"/>
        <v>9.5864380585064849E-4</v>
      </c>
      <c r="Y56" s="203">
        <f t="shared" si="11"/>
        <v>9.5008503845354681E-4</v>
      </c>
      <c r="Z56" s="203">
        <f t="shared" si="11"/>
        <v>9.4152627105644512E-4</v>
      </c>
      <c r="AA56" s="203">
        <f t="shared" si="11"/>
        <v>9.3296750365934344E-4</v>
      </c>
      <c r="AB56" s="203">
        <f t="shared" si="11"/>
        <v>9.2440873626224176E-4</v>
      </c>
      <c r="AC56" s="203">
        <f t="shared" si="11"/>
        <v>9.1584996886514007E-4</v>
      </c>
      <c r="AD56" s="203">
        <f t="shared" si="11"/>
        <v>9.072912014680385E-4</v>
      </c>
      <c r="AE56" s="203">
        <f t="shared" si="11"/>
        <v>8.9873243407093681E-4</v>
      </c>
      <c r="AF56" s="203">
        <f t="shared" si="11"/>
        <v>8.9017366667383513E-4</v>
      </c>
      <c r="AG56" s="203">
        <f t="shared" si="11"/>
        <v>8.8161489927673345E-4</v>
      </c>
      <c r="AH56" s="203">
        <f t="shared" si="11"/>
        <v>8.7305613187963177E-4</v>
      </c>
      <c r="AI56" s="203">
        <f t="shared" si="8"/>
        <v>8.6449736448253008E-4</v>
      </c>
      <c r="AJ56" s="203">
        <f t="shared" si="9"/>
        <v>9.1257668868453292E-4</v>
      </c>
    </row>
    <row r="57" spans="1:36" s="202" customFormat="1" ht="13.8" x14ac:dyDescent="0.3">
      <c r="A57" s="162" t="s">
        <v>84</v>
      </c>
      <c r="B57" s="203">
        <f t="shared" si="2"/>
        <v>1.3750191491844747E-2</v>
      </c>
      <c r="C57" s="203">
        <f t="shared" si="10"/>
        <v>1.3753512059055098E-2</v>
      </c>
      <c r="D57" s="203">
        <f t="shared" si="10"/>
        <v>1.3756832626265448E-2</v>
      </c>
      <c r="E57" s="203">
        <f t="shared" si="10"/>
        <v>1.3760153193475799E-2</v>
      </c>
      <c r="F57" s="203">
        <f t="shared" si="10"/>
        <v>1.3763473760686148E-2</v>
      </c>
      <c r="G57" s="203">
        <f t="shared" si="10"/>
        <v>1.3766794327896499E-2</v>
      </c>
      <c r="H57" s="203">
        <f t="shared" si="10"/>
        <v>1.3770114895106848E-2</v>
      </c>
      <c r="I57" s="203">
        <f t="shared" si="10"/>
        <v>1.3773435462317199E-2</v>
      </c>
      <c r="J57" s="203">
        <f t="shared" si="10"/>
        <v>1.3776756029527548E-2</v>
      </c>
      <c r="K57" s="203">
        <f t="shared" si="10"/>
        <v>1.3780076596737899E-2</v>
      </c>
      <c r="L57" s="203">
        <f t="shared" si="10"/>
        <v>1.3783397163948248E-2</v>
      </c>
      <c r="M57" s="203">
        <f t="shared" si="10"/>
        <v>1.3786717731158599E-2</v>
      </c>
      <c r="N57" s="203">
        <f t="shared" si="10"/>
        <v>1.3790038298368949E-2</v>
      </c>
      <c r="O57" s="203">
        <f t="shared" si="10"/>
        <v>1.37933588655793E-2</v>
      </c>
      <c r="P57" s="203">
        <f t="shared" si="10"/>
        <v>1.3796679432789649E-2</v>
      </c>
      <c r="Q57" s="203">
        <f t="shared" si="4"/>
        <v>1.38E-2</v>
      </c>
      <c r="R57" s="203">
        <f t="shared" si="5"/>
        <v>1.4279319880481641E-2</v>
      </c>
      <c r="S57" s="204"/>
      <c r="T57" s="203">
        <f t="shared" si="6"/>
        <v>2.5289313406416943E-2</v>
      </c>
      <c r="U57" s="203">
        <f t="shared" si="11"/>
        <v>2.5512234190184363E-2</v>
      </c>
      <c r="V57" s="203">
        <f t="shared" si="11"/>
        <v>2.5735154973951783E-2</v>
      </c>
      <c r="W57" s="203">
        <f t="shared" si="11"/>
        <v>2.5958075757719204E-2</v>
      </c>
      <c r="X57" s="203">
        <f t="shared" si="11"/>
        <v>2.6180996541486624E-2</v>
      </c>
      <c r="Y57" s="203">
        <f t="shared" si="11"/>
        <v>2.6403917325254045E-2</v>
      </c>
      <c r="Z57" s="203">
        <f t="shared" si="11"/>
        <v>2.6626838109021465E-2</v>
      </c>
      <c r="AA57" s="203">
        <f t="shared" si="11"/>
        <v>2.6849758892788886E-2</v>
      </c>
      <c r="AB57" s="203">
        <f t="shared" si="11"/>
        <v>2.7072679676556306E-2</v>
      </c>
      <c r="AC57" s="203">
        <f t="shared" si="11"/>
        <v>2.7295600460323727E-2</v>
      </c>
      <c r="AD57" s="203">
        <f t="shared" si="11"/>
        <v>2.7518521244091147E-2</v>
      </c>
      <c r="AE57" s="203">
        <f t="shared" si="11"/>
        <v>2.7741442027858568E-2</v>
      </c>
      <c r="AF57" s="203">
        <f t="shared" si="11"/>
        <v>2.7964362811625988E-2</v>
      </c>
      <c r="AG57" s="203">
        <f t="shared" si="11"/>
        <v>2.8187283595393409E-2</v>
      </c>
      <c r="AH57" s="203">
        <f t="shared" si="11"/>
        <v>2.8410204379160829E-2</v>
      </c>
      <c r="AI57" s="203">
        <f t="shared" si="8"/>
        <v>2.863312516292825E-2</v>
      </c>
      <c r="AJ57" s="203">
        <f t="shared" si="9"/>
        <v>2.7209376255950594E-2</v>
      </c>
    </row>
    <row r="58" spans="1:36" s="202" customFormat="1" ht="13.8" x14ac:dyDescent="0.3">
      <c r="A58" s="162" t="s">
        <v>88</v>
      </c>
      <c r="B58" s="203">
        <f t="shared" si="2"/>
        <v>5.9886614078302177E-3</v>
      </c>
      <c r="C58" s="203">
        <f t="shared" si="10"/>
        <v>5.7894173139748702E-3</v>
      </c>
      <c r="D58" s="203">
        <f t="shared" si="10"/>
        <v>5.5901732201195219E-3</v>
      </c>
      <c r="E58" s="203">
        <f t="shared" si="10"/>
        <v>5.3909291262641745E-3</v>
      </c>
      <c r="F58" s="203">
        <f t="shared" si="10"/>
        <v>5.1916850324088262E-3</v>
      </c>
      <c r="G58" s="203">
        <f t="shared" si="10"/>
        <v>4.9924409385534788E-3</v>
      </c>
      <c r="H58" s="203">
        <f t="shared" si="10"/>
        <v>4.7931968446981305E-3</v>
      </c>
      <c r="I58" s="203">
        <f t="shared" si="10"/>
        <v>4.593952750842783E-3</v>
      </c>
      <c r="J58" s="203">
        <f t="shared" si="10"/>
        <v>4.3947086569874347E-3</v>
      </c>
      <c r="K58" s="203">
        <f t="shared" si="10"/>
        <v>4.1954645631320873E-3</v>
      </c>
      <c r="L58" s="203">
        <f t="shared" si="10"/>
        <v>3.996220469276739E-3</v>
      </c>
      <c r="M58" s="203">
        <f t="shared" si="10"/>
        <v>3.7969763754213915E-3</v>
      </c>
      <c r="N58" s="203">
        <f t="shared" si="10"/>
        <v>3.5977322815660437E-3</v>
      </c>
      <c r="O58" s="203">
        <f t="shared" si="10"/>
        <v>3.3984881877106958E-3</v>
      </c>
      <c r="P58" s="203">
        <f t="shared" si="10"/>
        <v>3.1992440938553479E-3</v>
      </c>
      <c r="Q58" s="203">
        <f t="shared" si="4"/>
        <v>3.0000000000000001E-3</v>
      </c>
      <c r="R58" s="203">
        <f t="shared" si="5"/>
        <v>3.4878815639986156E-3</v>
      </c>
      <c r="S58" s="204"/>
      <c r="T58" s="203">
        <f t="shared" si="6"/>
        <v>6.0592405240102974E-5</v>
      </c>
      <c r="U58" s="203">
        <f t="shared" si="11"/>
        <v>6.2809823620802488E-5</v>
      </c>
      <c r="V58" s="203">
        <f t="shared" si="11"/>
        <v>6.5027242001501994E-5</v>
      </c>
      <c r="W58" s="203">
        <f t="shared" si="11"/>
        <v>6.72446603822015E-5</v>
      </c>
      <c r="X58" s="203">
        <f t="shared" si="11"/>
        <v>6.9462078762901007E-5</v>
      </c>
      <c r="Y58" s="203">
        <f t="shared" si="11"/>
        <v>7.1679497143600513E-5</v>
      </c>
      <c r="Z58" s="203">
        <f t="shared" si="11"/>
        <v>7.389691552430002E-5</v>
      </c>
      <c r="AA58" s="203">
        <f t="shared" si="11"/>
        <v>7.6114333904999526E-5</v>
      </c>
      <c r="AB58" s="203">
        <f t="shared" si="11"/>
        <v>7.8331752285699032E-5</v>
      </c>
      <c r="AC58" s="203">
        <f t="shared" si="11"/>
        <v>8.0549170666398539E-5</v>
      </c>
      <c r="AD58" s="203">
        <f t="shared" si="11"/>
        <v>8.2766589047098045E-5</v>
      </c>
      <c r="AE58" s="203">
        <f t="shared" si="11"/>
        <v>8.4984007427797552E-5</v>
      </c>
      <c r="AF58" s="203">
        <f t="shared" si="11"/>
        <v>8.7201425808497058E-5</v>
      </c>
      <c r="AG58" s="203">
        <f t="shared" si="11"/>
        <v>8.9418844189196564E-5</v>
      </c>
      <c r="AH58" s="203">
        <f t="shared" si="11"/>
        <v>9.1636262569896071E-5</v>
      </c>
      <c r="AI58" s="203">
        <f t="shared" si="8"/>
        <v>9.3853680950595577E-5</v>
      </c>
      <c r="AJ58" s="203">
        <f t="shared" si="9"/>
        <v>1.1877210770206461E-4</v>
      </c>
    </row>
    <row r="59" spans="1:36" s="202" customFormat="1" ht="13.8" x14ac:dyDescent="0.3">
      <c r="A59" s="162" t="s">
        <v>90</v>
      </c>
      <c r="B59" s="203">
        <f t="shared" si="2"/>
        <v>3.0192115998607418E-2</v>
      </c>
      <c r="C59" s="203">
        <f t="shared" si="10"/>
        <v>3.0492641598700257E-2</v>
      </c>
      <c r="D59" s="203">
        <f t="shared" si="10"/>
        <v>3.0793167198793096E-2</v>
      </c>
      <c r="E59" s="203">
        <f t="shared" si="10"/>
        <v>3.1093692798885936E-2</v>
      </c>
      <c r="F59" s="203">
        <f t="shared" si="10"/>
        <v>3.1394218398978775E-2</v>
      </c>
      <c r="G59" s="203">
        <f t="shared" si="10"/>
        <v>3.1694743999071615E-2</v>
      </c>
      <c r="H59" s="203">
        <f t="shared" si="10"/>
        <v>3.1995269599164454E-2</v>
      </c>
      <c r="I59" s="203">
        <f t="shared" si="10"/>
        <v>3.2295795199257293E-2</v>
      </c>
      <c r="J59" s="203">
        <f t="shared" si="10"/>
        <v>3.2596320799350126E-2</v>
      </c>
      <c r="K59" s="203">
        <f t="shared" si="10"/>
        <v>3.2896846399442965E-2</v>
      </c>
      <c r="L59" s="203">
        <f t="shared" si="10"/>
        <v>3.3197371999535805E-2</v>
      </c>
      <c r="M59" s="203">
        <f t="shared" si="10"/>
        <v>3.3497897599628644E-2</v>
      </c>
      <c r="N59" s="203">
        <f t="shared" si="10"/>
        <v>3.3798423199721483E-2</v>
      </c>
      <c r="O59" s="203">
        <f t="shared" si="10"/>
        <v>3.4098948799814323E-2</v>
      </c>
      <c r="P59" s="203">
        <f t="shared" si="10"/>
        <v>3.4399474399907162E-2</v>
      </c>
      <c r="Q59" s="203">
        <f t="shared" si="4"/>
        <v>3.4700000000000002E-2</v>
      </c>
      <c r="R59" s="203">
        <f t="shared" si="5"/>
        <v>3.4548748504793676E-2</v>
      </c>
      <c r="S59" s="204"/>
      <c r="T59" s="203">
        <f t="shared" si="6"/>
        <v>5.8394069422390048E-3</v>
      </c>
      <c r="U59" s="203">
        <f t="shared" si="11"/>
        <v>5.6933995040674588E-3</v>
      </c>
      <c r="V59" s="203">
        <f t="shared" si="11"/>
        <v>5.5473920658959137E-3</v>
      </c>
      <c r="W59" s="203">
        <f t="shared" si="11"/>
        <v>5.4013846277243677E-3</v>
      </c>
      <c r="X59" s="203">
        <f t="shared" si="11"/>
        <v>5.2553771895528217E-3</v>
      </c>
      <c r="Y59" s="203">
        <f t="shared" si="11"/>
        <v>5.1093697513812757E-3</v>
      </c>
      <c r="Z59" s="203">
        <f t="shared" si="11"/>
        <v>4.9633623132097305E-3</v>
      </c>
      <c r="AA59" s="203">
        <f t="shared" si="11"/>
        <v>4.8173548750381845E-3</v>
      </c>
      <c r="AB59" s="203">
        <f t="shared" si="11"/>
        <v>4.6713474368666394E-3</v>
      </c>
      <c r="AC59" s="203">
        <f t="shared" si="11"/>
        <v>4.5253399986950934E-3</v>
      </c>
      <c r="AD59" s="203">
        <f t="shared" si="11"/>
        <v>4.3793325605235474E-3</v>
      </c>
      <c r="AE59" s="203">
        <f t="shared" si="11"/>
        <v>4.2333251223520014E-3</v>
      </c>
      <c r="AF59" s="203">
        <f t="shared" si="11"/>
        <v>4.0873176841804562E-3</v>
      </c>
      <c r="AG59" s="203">
        <f t="shared" si="11"/>
        <v>3.9413102460089102E-3</v>
      </c>
      <c r="AH59" s="203">
        <f t="shared" si="11"/>
        <v>3.7953028078373647E-3</v>
      </c>
      <c r="AI59" s="203">
        <f t="shared" si="8"/>
        <v>3.6492953696658187E-3</v>
      </c>
      <c r="AJ59" s="203">
        <f t="shared" si="9"/>
        <v>4.4417911723627366E-3</v>
      </c>
    </row>
    <row r="60" spans="1:36" s="202" customFormat="1" ht="13.8" x14ac:dyDescent="0.3">
      <c r="A60" s="162" t="s">
        <v>92</v>
      </c>
      <c r="B60" s="203">
        <f t="shared" si="2"/>
        <v>5.9886614078302177E-3</v>
      </c>
      <c r="C60" s="203">
        <f t="shared" si="10"/>
        <v>5.7894173139748702E-3</v>
      </c>
      <c r="D60" s="203">
        <f t="shared" si="10"/>
        <v>5.5901732201195219E-3</v>
      </c>
      <c r="E60" s="203">
        <f t="shared" si="10"/>
        <v>5.3909291262641745E-3</v>
      </c>
      <c r="F60" s="203">
        <f t="shared" si="10"/>
        <v>5.1916850324088262E-3</v>
      </c>
      <c r="G60" s="203">
        <f t="shared" si="10"/>
        <v>4.9924409385534788E-3</v>
      </c>
      <c r="H60" s="203">
        <f t="shared" si="10"/>
        <v>4.7931968446981305E-3</v>
      </c>
      <c r="I60" s="203">
        <f t="shared" si="10"/>
        <v>4.593952750842783E-3</v>
      </c>
      <c r="J60" s="203">
        <f t="shared" si="10"/>
        <v>4.3947086569874347E-3</v>
      </c>
      <c r="K60" s="203">
        <f t="shared" si="10"/>
        <v>4.1954645631320873E-3</v>
      </c>
      <c r="L60" s="203">
        <f t="shared" si="10"/>
        <v>3.996220469276739E-3</v>
      </c>
      <c r="M60" s="203">
        <f t="shared" si="10"/>
        <v>3.7969763754213915E-3</v>
      </c>
      <c r="N60" s="203">
        <f t="shared" si="10"/>
        <v>3.5977322815660437E-3</v>
      </c>
      <c r="O60" s="203">
        <f t="shared" si="10"/>
        <v>3.3984881877106958E-3</v>
      </c>
      <c r="P60" s="203">
        <f t="shared" si="10"/>
        <v>3.1992440938553479E-3</v>
      </c>
      <c r="Q60" s="203">
        <f t="shared" si="4"/>
        <v>3.0000000000000001E-3</v>
      </c>
      <c r="R60" s="203">
        <f t="shared" si="5"/>
        <v>3.4878815639986156E-3</v>
      </c>
      <c r="S60" s="204"/>
      <c r="T60" s="203">
        <f t="shared" si="6"/>
        <v>2.0036949365076825E-2</v>
      </c>
      <c r="U60" s="203">
        <f t="shared" si="11"/>
        <v>2.0267867966711071E-2</v>
      </c>
      <c r="V60" s="203">
        <f t="shared" si="11"/>
        <v>2.049878656834532E-2</v>
      </c>
      <c r="W60" s="203">
        <f t="shared" si="11"/>
        <v>2.0729705169979566E-2</v>
      </c>
      <c r="X60" s="203">
        <f t="shared" si="11"/>
        <v>2.0960623771613812E-2</v>
      </c>
      <c r="Y60" s="203">
        <f t="shared" si="11"/>
        <v>2.1191542373248058E-2</v>
      </c>
      <c r="Z60" s="203">
        <f t="shared" si="11"/>
        <v>2.1422460974882308E-2</v>
      </c>
      <c r="AA60" s="203">
        <f t="shared" si="11"/>
        <v>2.1653379576516554E-2</v>
      </c>
      <c r="AB60" s="203">
        <f t="shared" si="11"/>
        <v>2.18842981781508E-2</v>
      </c>
      <c r="AC60" s="203">
        <f t="shared" si="11"/>
        <v>2.2115216779785046E-2</v>
      </c>
      <c r="AD60" s="203">
        <f t="shared" si="11"/>
        <v>2.2346135381419295E-2</v>
      </c>
      <c r="AE60" s="203">
        <f t="shared" si="11"/>
        <v>2.2577053983053541E-2</v>
      </c>
      <c r="AF60" s="203">
        <f t="shared" si="11"/>
        <v>2.2807972584687787E-2</v>
      </c>
      <c r="AG60" s="203">
        <f t="shared" si="11"/>
        <v>2.3038891186322033E-2</v>
      </c>
      <c r="AH60" s="203">
        <f t="shared" si="11"/>
        <v>2.3269809787956282E-2</v>
      </c>
      <c r="AI60" s="203">
        <f t="shared" si="8"/>
        <v>2.3500728389590528E-2</v>
      </c>
      <c r="AJ60" s="203">
        <f t="shared" si="9"/>
        <v>2.2613738382925436E-2</v>
      </c>
    </row>
    <row r="61" spans="1:36" s="202" customFormat="1" ht="13.8" x14ac:dyDescent="0.3">
      <c r="A61" s="162" t="s">
        <v>94</v>
      </c>
      <c r="B61" s="203">
        <f t="shared" si="2"/>
        <v>2.4963810758282145E-2</v>
      </c>
      <c r="C61" s="203">
        <f t="shared" si="10"/>
        <v>2.5032890041063335E-2</v>
      </c>
      <c r="D61" s="203">
        <f t="shared" si="10"/>
        <v>2.5101969323844526E-2</v>
      </c>
      <c r="E61" s="203">
        <f t="shared" si="10"/>
        <v>2.5171048606625716E-2</v>
      </c>
      <c r="F61" s="203">
        <f t="shared" si="10"/>
        <v>2.5240127889406907E-2</v>
      </c>
      <c r="G61" s="203">
        <f t="shared" si="10"/>
        <v>2.5309207172188097E-2</v>
      </c>
      <c r="H61" s="203">
        <f t="shared" si="10"/>
        <v>2.5378286454969288E-2</v>
      </c>
      <c r="I61" s="203">
        <f t="shared" si="10"/>
        <v>2.5447365737750478E-2</v>
      </c>
      <c r="J61" s="203">
        <f t="shared" si="10"/>
        <v>2.5516445020531665E-2</v>
      </c>
      <c r="K61" s="203">
        <f t="shared" si="10"/>
        <v>2.5585524303312856E-2</v>
      </c>
      <c r="L61" s="203">
        <f t="shared" si="10"/>
        <v>2.5654603586094046E-2</v>
      </c>
      <c r="M61" s="203">
        <f t="shared" si="10"/>
        <v>2.5723682868875237E-2</v>
      </c>
      <c r="N61" s="203">
        <f t="shared" si="10"/>
        <v>2.5792762151656427E-2</v>
      </c>
      <c r="O61" s="203">
        <f t="shared" si="10"/>
        <v>2.5861841434437618E-2</v>
      </c>
      <c r="P61" s="203">
        <f t="shared" si="10"/>
        <v>2.5930920717218808E-2</v>
      </c>
      <c r="Q61" s="203">
        <f t="shared" si="4"/>
        <v>2.5999999999999999E-2</v>
      </c>
      <c r="R61" s="203">
        <f t="shared" si="5"/>
        <v>2.6781136726219359E-2</v>
      </c>
      <c r="S61" s="204"/>
      <c r="T61" s="203">
        <f t="shared" si="6"/>
        <v>4.7236360080469397E-3</v>
      </c>
      <c r="U61" s="203">
        <f t="shared" si="11"/>
        <v>4.7409173207607356E-3</v>
      </c>
      <c r="V61" s="203">
        <f t="shared" si="11"/>
        <v>4.7581986334745323E-3</v>
      </c>
      <c r="W61" s="203">
        <f t="shared" si="11"/>
        <v>4.7754799461883282E-3</v>
      </c>
      <c r="X61" s="203">
        <f t="shared" si="11"/>
        <v>4.7927612589021241E-3</v>
      </c>
      <c r="Y61" s="203">
        <f t="shared" si="11"/>
        <v>4.8100425716159209E-3</v>
      </c>
      <c r="Z61" s="203">
        <f t="shared" si="11"/>
        <v>4.8273238843297168E-3</v>
      </c>
      <c r="AA61" s="203">
        <f t="shared" si="11"/>
        <v>4.8446051970435127E-3</v>
      </c>
      <c r="AB61" s="203">
        <f t="shared" si="11"/>
        <v>4.8618865097573094E-3</v>
      </c>
      <c r="AC61" s="203">
        <f t="shared" si="11"/>
        <v>4.8791678224711053E-3</v>
      </c>
      <c r="AD61" s="203">
        <f t="shared" si="11"/>
        <v>4.8964491351849012E-3</v>
      </c>
      <c r="AE61" s="203">
        <f t="shared" si="11"/>
        <v>4.913730447898698E-3</v>
      </c>
      <c r="AF61" s="203">
        <f t="shared" si="11"/>
        <v>4.9310117606124939E-3</v>
      </c>
      <c r="AG61" s="203">
        <f t="shared" si="11"/>
        <v>4.9482930733262898E-3</v>
      </c>
      <c r="AH61" s="203">
        <f t="shared" si="11"/>
        <v>4.9655743860400866E-3</v>
      </c>
      <c r="AI61" s="203">
        <f t="shared" si="8"/>
        <v>4.9828556987538825E-3</v>
      </c>
      <c r="AJ61" s="203">
        <f t="shared" si="9"/>
        <v>6.0312831352566706E-3</v>
      </c>
    </row>
    <row r="62" spans="1:36" s="202" customFormat="1" ht="13.8" x14ac:dyDescent="0.3">
      <c r="A62" s="162" t="s">
        <v>96</v>
      </c>
      <c r="B62" s="203">
        <f t="shared" si="2"/>
        <v>6.5820351128289059E-2</v>
      </c>
      <c r="C62" s="203">
        <f t="shared" si="10"/>
        <v>6.6058994386403128E-2</v>
      </c>
      <c r="D62" s="203">
        <f t="shared" si="10"/>
        <v>6.6297637644517182E-2</v>
      </c>
      <c r="E62" s="203">
        <f t="shared" si="10"/>
        <v>6.6536280902631251E-2</v>
      </c>
      <c r="F62" s="203">
        <f t="shared" si="10"/>
        <v>6.6774924160745305E-2</v>
      </c>
      <c r="G62" s="203">
        <f t="shared" si="10"/>
        <v>6.7013567418859374E-2</v>
      </c>
      <c r="H62" s="203">
        <f t="shared" si="10"/>
        <v>6.7252210676973442E-2</v>
      </c>
      <c r="I62" s="203">
        <f t="shared" si="10"/>
        <v>6.7490853935087497E-2</v>
      </c>
      <c r="J62" s="203">
        <f t="shared" si="10"/>
        <v>6.7729497193201565E-2</v>
      </c>
      <c r="K62" s="203">
        <f t="shared" si="10"/>
        <v>6.796814045131562E-2</v>
      </c>
      <c r="L62" s="203">
        <f t="shared" si="10"/>
        <v>6.8206783709429689E-2</v>
      </c>
      <c r="M62" s="203">
        <f t="shared" si="10"/>
        <v>6.8445426967543757E-2</v>
      </c>
      <c r="N62" s="203">
        <f t="shared" si="10"/>
        <v>6.8684070225657812E-2</v>
      </c>
      <c r="O62" s="203">
        <f t="shared" si="10"/>
        <v>6.892271348377188E-2</v>
      </c>
      <c r="P62" s="203">
        <f t="shared" si="10"/>
        <v>6.9161356741885935E-2</v>
      </c>
      <c r="Q62" s="203">
        <f t="shared" si="4"/>
        <v>6.9400000000000003E-2</v>
      </c>
      <c r="R62" s="203">
        <f t="shared" si="5"/>
        <v>7.1245876570482508E-2</v>
      </c>
      <c r="S62" s="204"/>
      <c r="T62" s="203">
        <f t="shared" si="6"/>
        <v>0.10504664805490467</v>
      </c>
      <c r="U62" s="203">
        <f t="shared" si="11"/>
        <v>0.10430699645565213</v>
      </c>
      <c r="V62" s="203">
        <f t="shared" si="11"/>
        <v>0.1035673448563996</v>
      </c>
      <c r="W62" s="203">
        <f t="shared" si="11"/>
        <v>0.10282769325714705</v>
      </c>
      <c r="X62" s="203">
        <f t="shared" si="11"/>
        <v>0.10208804165789451</v>
      </c>
      <c r="Y62" s="203">
        <f t="shared" si="11"/>
        <v>0.10134839005864198</v>
      </c>
      <c r="Z62" s="203">
        <f t="shared" si="11"/>
        <v>0.10060873845938943</v>
      </c>
      <c r="AA62" s="203">
        <f t="shared" si="11"/>
        <v>9.9869086860136888E-2</v>
      </c>
      <c r="AB62" s="203">
        <f t="shared" si="11"/>
        <v>9.9129435260884358E-2</v>
      </c>
      <c r="AC62" s="203">
        <f t="shared" si="11"/>
        <v>9.8389783661631813E-2</v>
      </c>
      <c r="AD62" s="203">
        <f t="shared" si="11"/>
        <v>9.7650132062379269E-2</v>
      </c>
      <c r="AE62" s="203">
        <f t="shared" si="11"/>
        <v>9.6910480463126739E-2</v>
      </c>
      <c r="AF62" s="203">
        <f t="shared" si="11"/>
        <v>9.6170828863874194E-2</v>
      </c>
      <c r="AG62" s="203">
        <f t="shared" si="11"/>
        <v>9.543117726462165E-2</v>
      </c>
      <c r="AH62" s="203">
        <f t="shared" si="11"/>
        <v>9.469152566536912E-2</v>
      </c>
      <c r="AI62" s="203">
        <f t="shared" si="8"/>
        <v>9.3951874066116575E-2</v>
      </c>
      <c r="AJ62" s="203">
        <f t="shared" si="9"/>
        <v>9.1188095063971131E-2</v>
      </c>
    </row>
    <row r="63" spans="1:36" s="202" customFormat="1" ht="13.8" x14ac:dyDescent="0.3">
      <c r="A63" s="162" t="s">
        <v>100</v>
      </c>
      <c r="B63" s="203">
        <f t="shared" si="2"/>
        <v>2.2377017153999354E-3</v>
      </c>
      <c r="C63" s="203">
        <f t="shared" si="10"/>
        <v>2.1418549343732731E-3</v>
      </c>
      <c r="D63" s="203">
        <f t="shared" si="10"/>
        <v>2.0460081533466108E-3</v>
      </c>
      <c r="E63" s="203">
        <f t="shared" si="10"/>
        <v>1.9501613723199483E-3</v>
      </c>
      <c r="F63" s="203">
        <f t="shared" si="10"/>
        <v>1.854314591293286E-3</v>
      </c>
      <c r="G63" s="203">
        <f t="shared" si="10"/>
        <v>1.7584678102666236E-3</v>
      </c>
      <c r="H63" s="203">
        <f t="shared" si="10"/>
        <v>1.6626210292399611E-3</v>
      </c>
      <c r="I63" s="203">
        <f t="shared" si="10"/>
        <v>1.5667742482132988E-3</v>
      </c>
      <c r="J63" s="203">
        <f t="shared" si="10"/>
        <v>1.4709274671866365E-3</v>
      </c>
      <c r="K63" s="203">
        <f t="shared" si="10"/>
        <v>1.3750806861599742E-3</v>
      </c>
      <c r="L63" s="203">
        <f t="shared" si="10"/>
        <v>1.2792339051333119E-3</v>
      </c>
      <c r="M63" s="203">
        <f t="shared" si="10"/>
        <v>1.1833871241066494E-3</v>
      </c>
      <c r="N63" s="203">
        <f t="shared" si="10"/>
        <v>1.0875403430799871E-3</v>
      </c>
      <c r="O63" s="203">
        <f t="shared" si="10"/>
        <v>9.9169356205332476E-4</v>
      </c>
      <c r="P63" s="203">
        <f t="shared" si="10"/>
        <v>8.9584678102666224E-4</v>
      </c>
      <c r="Q63" s="203">
        <f t="shared" si="4"/>
        <v>8.0000000000000004E-4</v>
      </c>
      <c r="R63" s="203">
        <f t="shared" si="5"/>
        <v>9.5772933006453835E-4</v>
      </c>
      <c r="S63" s="204"/>
      <c r="T63" s="203">
        <f t="shared" si="6"/>
        <v>9.2179808232984006E-3</v>
      </c>
      <c r="U63" s="203">
        <f t="shared" si="11"/>
        <v>9.3770458859202942E-3</v>
      </c>
      <c r="V63" s="203">
        <f t="shared" si="11"/>
        <v>9.5361109485421897E-3</v>
      </c>
      <c r="W63" s="203">
        <f t="shared" si="11"/>
        <v>9.6951760111640833E-3</v>
      </c>
      <c r="X63" s="203">
        <f t="shared" si="11"/>
        <v>9.8542410737859788E-3</v>
      </c>
      <c r="Y63" s="203">
        <f t="shared" si="11"/>
        <v>1.0013306136407872E-2</v>
      </c>
      <c r="Z63" s="203">
        <f t="shared" si="11"/>
        <v>1.0172371199029766E-2</v>
      </c>
      <c r="AA63" s="203">
        <f t="shared" si="11"/>
        <v>1.0331436261651662E-2</v>
      </c>
      <c r="AB63" s="203">
        <f t="shared" si="11"/>
        <v>1.0490501324273555E-2</v>
      </c>
      <c r="AC63" s="203">
        <f t="shared" si="11"/>
        <v>1.0649566386895451E-2</v>
      </c>
      <c r="AD63" s="203">
        <f t="shared" si="11"/>
        <v>1.0808631449517344E-2</v>
      </c>
      <c r="AE63" s="203">
        <f t="shared" si="11"/>
        <v>1.096769651213924E-2</v>
      </c>
      <c r="AF63" s="203">
        <f t="shared" si="11"/>
        <v>1.1126761574761133E-2</v>
      </c>
      <c r="AG63" s="203">
        <f t="shared" si="11"/>
        <v>1.1285826637383027E-2</v>
      </c>
      <c r="AH63" s="203">
        <f t="shared" si="11"/>
        <v>1.1444891700004923E-2</v>
      </c>
      <c r="AI63" s="203">
        <f t="shared" si="8"/>
        <v>1.1603956762626816E-2</v>
      </c>
      <c r="AJ63" s="203">
        <f t="shared" si="9"/>
        <v>1.1118918043869431E-2</v>
      </c>
    </row>
    <row r="64" spans="1:36" s="202" customFormat="1" ht="13.8" x14ac:dyDescent="0.3">
      <c r="A64" s="162" t="s">
        <v>102</v>
      </c>
      <c r="B64" s="203">
        <f t="shared" si="2"/>
        <v>5.9886614078302177E-3</v>
      </c>
      <c r="C64" s="203">
        <f t="shared" si="10"/>
        <v>5.7360839806415362E-3</v>
      </c>
      <c r="D64" s="203">
        <f t="shared" si="10"/>
        <v>5.4835065534528556E-3</v>
      </c>
      <c r="E64" s="203">
        <f t="shared" si="10"/>
        <v>5.2309291262641741E-3</v>
      </c>
      <c r="F64" s="203">
        <f t="shared" si="10"/>
        <v>4.9783516990754926E-3</v>
      </c>
      <c r="G64" s="203">
        <f t="shared" si="10"/>
        <v>4.725774271886812E-3</v>
      </c>
      <c r="H64" s="203">
        <f t="shared" si="10"/>
        <v>4.4731968446981305E-3</v>
      </c>
      <c r="I64" s="203">
        <f t="shared" si="10"/>
        <v>4.220619417509449E-3</v>
      </c>
      <c r="J64" s="203">
        <f t="shared" si="10"/>
        <v>3.9680419903207684E-3</v>
      </c>
      <c r="K64" s="203">
        <f t="shared" si="10"/>
        <v>3.7154645631320873E-3</v>
      </c>
      <c r="L64" s="203">
        <f t="shared" si="10"/>
        <v>3.4628871359434063E-3</v>
      </c>
      <c r="M64" s="203">
        <f t="shared" si="10"/>
        <v>3.2103097087547248E-3</v>
      </c>
      <c r="N64" s="203">
        <f t="shared" si="10"/>
        <v>2.9577322815660437E-3</v>
      </c>
      <c r="O64" s="203">
        <f t="shared" si="10"/>
        <v>2.7051548543773627E-3</v>
      </c>
      <c r="P64" s="203">
        <f t="shared" si="10"/>
        <v>2.4525774271886812E-3</v>
      </c>
      <c r="Q64" s="203">
        <f t="shared" si="4"/>
        <v>2.2000000000000001E-3</v>
      </c>
      <c r="R64" s="203">
        <f t="shared" si="5"/>
        <v>2.5564580817658243E-3</v>
      </c>
      <c r="S64" s="204"/>
      <c r="T64" s="203">
        <f t="shared" si="6"/>
        <v>6.0592405240102974E-5</v>
      </c>
      <c r="U64" s="203">
        <f t="shared" si="11"/>
        <v>6.2809823620802488E-5</v>
      </c>
      <c r="V64" s="203">
        <f t="shared" si="11"/>
        <v>6.5027242001501994E-5</v>
      </c>
      <c r="W64" s="203">
        <f t="shared" si="11"/>
        <v>6.72446603822015E-5</v>
      </c>
      <c r="X64" s="203">
        <f t="shared" si="11"/>
        <v>6.9462078762901007E-5</v>
      </c>
      <c r="Y64" s="203">
        <f t="shared" si="11"/>
        <v>7.1679497143600513E-5</v>
      </c>
      <c r="Z64" s="203">
        <f t="shared" si="11"/>
        <v>7.389691552430002E-5</v>
      </c>
      <c r="AA64" s="203">
        <f t="shared" si="11"/>
        <v>7.6114333904999526E-5</v>
      </c>
      <c r="AB64" s="203">
        <f t="shared" si="11"/>
        <v>7.8331752285699032E-5</v>
      </c>
      <c r="AC64" s="203">
        <f t="shared" si="11"/>
        <v>8.0549170666398539E-5</v>
      </c>
      <c r="AD64" s="203">
        <f t="shared" si="11"/>
        <v>8.2766589047098045E-5</v>
      </c>
      <c r="AE64" s="203">
        <f t="shared" si="11"/>
        <v>8.4984007427797552E-5</v>
      </c>
      <c r="AF64" s="203">
        <f t="shared" si="11"/>
        <v>8.7201425808497058E-5</v>
      </c>
      <c r="AG64" s="203">
        <f t="shared" si="11"/>
        <v>8.9418844189196564E-5</v>
      </c>
      <c r="AH64" s="203">
        <f t="shared" si="11"/>
        <v>9.1636262569896071E-5</v>
      </c>
      <c r="AI64" s="203">
        <f t="shared" si="8"/>
        <v>9.3853680950595577E-5</v>
      </c>
      <c r="AJ64" s="203">
        <f t="shared" si="9"/>
        <v>1.1877210770206461E-4</v>
      </c>
    </row>
    <row r="65" spans="1:44" s="202" customFormat="1" ht="13.8" x14ac:dyDescent="0.3">
      <c r="A65" s="162" t="s">
        <v>104</v>
      </c>
      <c r="B65" s="203">
        <f t="shared" si="2"/>
        <v>3.4437529426918544E-2</v>
      </c>
      <c r="C65" s="203">
        <f t="shared" si="10"/>
        <v>3.4908360798457307E-2</v>
      </c>
      <c r="D65" s="203">
        <f t="shared" si="10"/>
        <v>3.537919216999607E-2</v>
      </c>
      <c r="E65" s="203">
        <f t="shared" si="10"/>
        <v>3.5850023541534833E-2</v>
      </c>
      <c r="F65" s="203">
        <f t="shared" si="10"/>
        <v>3.6320854913073602E-2</v>
      </c>
      <c r="G65" s="203">
        <f t="shared" si="10"/>
        <v>3.6791686284612365E-2</v>
      </c>
      <c r="H65" s="203">
        <f t="shared" si="10"/>
        <v>3.7262517656151128E-2</v>
      </c>
      <c r="I65" s="203">
        <f t="shared" si="10"/>
        <v>3.7733349027689891E-2</v>
      </c>
      <c r="J65" s="203">
        <f t="shared" si="10"/>
        <v>3.8204180399228654E-2</v>
      </c>
      <c r="K65" s="203">
        <f t="shared" si="10"/>
        <v>3.8675011770767417E-2</v>
      </c>
      <c r="L65" s="203">
        <f t="shared" si="10"/>
        <v>3.914584314230618E-2</v>
      </c>
      <c r="M65" s="203">
        <f t="shared" si="10"/>
        <v>3.9616674513844943E-2</v>
      </c>
      <c r="N65" s="203">
        <f t="shared" si="10"/>
        <v>4.0087505885383713E-2</v>
      </c>
      <c r="O65" s="203">
        <f t="shared" si="10"/>
        <v>4.0558337256922476E-2</v>
      </c>
      <c r="P65" s="203">
        <f t="shared" si="10"/>
        <v>4.1029168628461239E-2</v>
      </c>
      <c r="Q65" s="203">
        <f t="shared" si="4"/>
        <v>4.1500000000000002E-2</v>
      </c>
      <c r="R65" s="203">
        <f t="shared" si="5"/>
        <v>3.9488632726746409E-2</v>
      </c>
      <c r="S65" s="204"/>
      <c r="T65" s="203">
        <f t="shared" si="6"/>
        <v>1.5494082617277406E-2</v>
      </c>
      <c r="U65" s="203">
        <f t="shared" si="11"/>
        <v>1.5470872096754212E-2</v>
      </c>
      <c r="V65" s="203">
        <f t="shared" si="11"/>
        <v>1.5447661576231021E-2</v>
      </c>
      <c r="W65" s="203">
        <f t="shared" si="11"/>
        <v>1.5424451055707828E-2</v>
      </c>
      <c r="X65" s="203">
        <f t="shared" si="11"/>
        <v>1.5401240535184636E-2</v>
      </c>
      <c r="Y65" s="203">
        <f t="shared" si="11"/>
        <v>1.5378030014661443E-2</v>
      </c>
      <c r="Z65" s="203">
        <f t="shared" si="11"/>
        <v>1.535481949413825E-2</v>
      </c>
      <c r="AA65" s="203">
        <f t="shared" si="11"/>
        <v>1.5331608973615058E-2</v>
      </c>
      <c r="AB65" s="203">
        <f t="shared" si="11"/>
        <v>1.5308398453091865E-2</v>
      </c>
      <c r="AC65" s="203">
        <f t="shared" si="11"/>
        <v>1.5285187932568674E-2</v>
      </c>
      <c r="AD65" s="203">
        <f t="shared" si="11"/>
        <v>1.5261977412045481E-2</v>
      </c>
      <c r="AE65" s="203">
        <f t="shared" si="11"/>
        <v>1.5238766891522287E-2</v>
      </c>
      <c r="AF65" s="203">
        <f t="shared" si="11"/>
        <v>1.5215556370999096E-2</v>
      </c>
      <c r="AG65" s="203">
        <f t="shared" si="11"/>
        <v>1.5192345850475903E-2</v>
      </c>
      <c r="AH65" s="203">
        <f t="shared" si="11"/>
        <v>1.5169135329952711E-2</v>
      </c>
      <c r="AI65" s="203">
        <f t="shared" si="8"/>
        <v>1.5145924809429518E-2</v>
      </c>
      <c r="AJ65" s="203">
        <f t="shared" si="9"/>
        <v>1.4023000575373361E-2</v>
      </c>
    </row>
    <row r="66" spans="1:44" s="202" customFormat="1" ht="13.8" x14ac:dyDescent="0.3">
      <c r="A66" s="162" t="s">
        <v>106</v>
      </c>
      <c r="B66" s="203">
        <f t="shared" si="2"/>
        <v>3.7509596924302827E-3</v>
      </c>
      <c r="C66" s="203">
        <f t="shared" si="10"/>
        <v>3.6408957129349306E-3</v>
      </c>
      <c r="D66" s="203">
        <f t="shared" si="10"/>
        <v>3.5308317334395785E-3</v>
      </c>
      <c r="E66" s="203">
        <f t="shared" si="10"/>
        <v>3.4207677539442264E-3</v>
      </c>
      <c r="F66" s="203">
        <f t="shared" si="10"/>
        <v>3.3107037744488739E-3</v>
      </c>
      <c r="G66" s="203">
        <f t="shared" si="10"/>
        <v>3.2006397949535218E-3</v>
      </c>
      <c r="H66" s="203">
        <f t="shared" si="10"/>
        <v>3.0905758154581697E-3</v>
      </c>
      <c r="I66" s="203">
        <f t="shared" si="10"/>
        <v>2.9805118359628176E-3</v>
      </c>
      <c r="J66" s="203">
        <f t="shared" si="10"/>
        <v>2.8704478564674655E-3</v>
      </c>
      <c r="K66" s="203">
        <f t="shared" si="10"/>
        <v>2.7603838769721129E-3</v>
      </c>
      <c r="L66" s="203">
        <f t="shared" si="10"/>
        <v>2.6503198974767608E-3</v>
      </c>
      <c r="M66" s="203">
        <f t="shared" si="10"/>
        <v>2.5402559179814087E-3</v>
      </c>
      <c r="N66" s="203">
        <f t="shared" si="10"/>
        <v>2.4301919384860566E-3</v>
      </c>
      <c r="O66" s="203">
        <f t="shared" si="10"/>
        <v>2.3201279589907045E-3</v>
      </c>
      <c r="P66" s="203">
        <f t="shared" si="10"/>
        <v>2.210063979495352E-3</v>
      </c>
      <c r="Q66" s="203">
        <f t="shared" si="4"/>
        <v>2.0999999999999999E-3</v>
      </c>
      <c r="R66" s="203">
        <f t="shared" si="5"/>
        <v>2.5301522339340773E-3</v>
      </c>
      <c r="S66" s="204"/>
      <c r="T66" s="203">
        <f t="shared" si="6"/>
        <v>1.118488616803451E-2</v>
      </c>
      <c r="U66" s="203">
        <f t="shared" si="11"/>
        <v>1.1731762945029115E-2</v>
      </c>
      <c r="V66" s="203">
        <f t="shared" si="11"/>
        <v>1.2278639722023721E-2</v>
      </c>
      <c r="W66" s="203">
        <f t="shared" si="11"/>
        <v>1.2825516499018327E-2</v>
      </c>
      <c r="X66" s="203">
        <f t="shared" si="11"/>
        <v>1.3372393276012933E-2</v>
      </c>
      <c r="Y66" s="203">
        <f t="shared" si="11"/>
        <v>1.3919270053007539E-2</v>
      </c>
      <c r="Z66" s="203">
        <f t="shared" si="11"/>
        <v>1.4466146830002146E-2</v>
      </c>
      <c r="AA66" s="203">
        <f t="shared" si="11"/>
        <v>1.5013023606996752E-2</v>
      </c>
      <c r="AB66" s="203">
        <f t="shared" si="11"/>
        <v>1.5559900383991358E-2</v>
      </c>
      <c r="AC66" s="203">
        <f t="shared" si="11"/>
        <v>1.6106777160985963E-2</v>
      </c>
      <c r="AD66" s="203">
        <f t="shared" si="11"/>
        <v>1.6653653937980569E-2</v>
      </c>
      <c r="AE66" s="203">
        <f t="shared" si="11"/>
        <v>1.7200530714975175E-2</v>
      </c>
      <c r="AF66" s="203">
        <f t="shared" si="11"/>
        <v>1.7747407491969781E-2</v>
      </c>
      <c r="AG66" s="203">
        <f t="shared" si="11"/>
        <v>1.8294284268964386E-2</v>
      </c>
      <c r="AH66" s="203">
        <f t="shared" si="11"/>
        <v>1.8841161045958992E-2</v>
      </c>
      <c r="AI66" s="203">
        <f t="shared" si="8"/>
        <v>1.9388037822953598E-2</v>
      </c>
      <c r="AJ66" s="203">
        <f t="shared" si="9"/>
        <v>1.8375235443566049E-2</v>
      </c>
    </row>
    <row r="67" spans="1:44" s="202" customFormat="1" ht="13.8" x14ac:dyDescent="0.3">
      <c r="A67" s="162" t="s">
        <v>108</v>
      </c>
      <c r="B67" s="203">
        <f t="shared" si="2"/>
        <v>3.7509596924302827E-3</v>
      </c>
      <c r="C67" s="203">
        <f t="shared" si="10"/>
        <v>3.6408957129349306E-3</v>
      </c>
      <c r="D67" s="203">
        <f t="shared" si="10"/>
        <v>3.5308317334395785E-3</v>
      </c>
      <c r="E67" s="203">
        <f t="shared" si="10"/>
        <v>3.4207677539442264E-3</v>
      </c>
      <c r="F67" s="203">
        <f t="shared" si="10"/>
        <v>3.3107037744488739E-3</v>
      </c>
      <c r="G67" s="203">
        <f t="shared" si="10"/>
        <v>3.2006397949535218E-3</v>
      </c>
      <c r="H67" s="203">
        <f t="shared" si="10"/>
        <v>3.0905758154581697E-3</v>
      </c>
      <c r="I67" s="203">
        <f t="shared" si="10"/>
        <v>2.9805118359628176E-3</v>
      </c>
      <c r="J67" s="203">
        <f t="shared" si="10"/>
        <v>2.8704478564674655E-3</v>
      </c>
      <c r="K67" s="203">
        <f t="shared" si="10"/>
        <v>2.7603838769721129E-3</v>
      </c>
      <c r="L67" s="203">
        <f t="shared" si="10"/>
        <v>2.6503198974767608E-3</v>
      </c>
      <c r="M67" s="203">
        <f t="shared" si="10"/>
        <v>2.5402559179814087E-3</v>
      </c>
      <c r="N67" s="203">
        <f t="shared" si="10"/>
        <v>2.4301919384860566E-3</v>
      </c>
      <c r="O67" s="203">
        <f t="shared" si="10"/>
        <v>2.3201279589907045E-3</v>
      </c>
      <c r="P67" s="203">
        <f t="shared" si="10"/>
        <v>2.210063979495352E-3</v>
      </c>
      <c r="Q67" s="203">
        <f t="shared" si="4"/>
        <v>2.0999999999999999E-3</v>
      </c>
      <c r="R67" s="203">
        <f t="shared" si="5"/>
        <v>2.5301522339340773E-3</v>
      </c>
      <c r="S67" s="204"/>
      <c r="T67" s="203">
        <f t="shared" si="6"/>
        <v>2.3593135817415745E-4</v>
      </c>
      <c r="U67" s="203">
        <f t="shared" si="11"/>
        <v>2.3866992371207772E-4</v>
      </c>
      <c r="V67" s="203">
        <f t="shared" si="11"/>
        <v>2.4140848924999799E-4</v>
      </c>
      <c r="W67" s="203">
        <f t="shared" si="11"/>
        <v>2.4414705478791824E-4</v>
      </c>
      <c r="X67" s="203">
        <f t="shared" si="11"/>
        <v>2.4688562032583851E-4</v>
      </c>
      <c r="Y67" s="203">
        <f t="shared" si="11"/>
        <v>2.4962418586375879E-4</v>
      </c>
      <c r="Z67" s="203">
        <f t="shared" si="11"/>
        <v>2.5236275140167906E-4</v>
      </c>
      <c r="AA67" s="203">
        <f t="shared" si="11"/>
        <v>2.5510131693959933E-4</v>
      </c>
      <c r="AB67" s="203">
        <f t="shared" si="11"/>
        <v>2.578398824775196E-4</v>
      </c>
      <c r="AC67" s="203">
        <f t="shared" si="11"/>
        <v>2.6057844801543988E-4</v>
      </c>
      <c r="AD67" s="203">
        <f t="shared" si="11"/>
        <v>2.6331701355336015E-4</v>
      </c>
      <c r="AE67" s="203">
        <f t="shared" si="11"/>
        <v>2.6605557909128037E-4</v>
      </c>
      <c r="AF67" s="203">
        <f t="shared" si="11"/>
        <v>2.6879414462920064E-4</v>
      </c>
      <c r="AG67" s="203">
        <f t="shared" si="11"/>
        <v>2.7153271016712091E-4</v>
      </c>
      <c r="AH67" s="203">
        <f t="shared" si="11"/>
        <v>2.7427127570504118E-4</v>
      </c>
      <c r="AI67" s="203">
        <f t="shared" si="8"/>
        <v>2.7700984124296146E-4</v>
      </c>
      <c r="AJ67" s="203">
        <f t="shared" si="9"/>
        <v>3.3377845686239017E-4</v>
      </c>
    </row>
    <row r="68" spans="1:44" s="202" customFormat="1" ht="13.8" x14ac:dyDescent="0.3">
      <c r="A68" s="162" t="s">
        <v>110</v>
      </c>
      <c r="B68" s="203">
        <f t="shared" si="2"/>
        <v>5.9886614078302177E-3</v>
      </c>
      <c r="C68" s="203">
        <f t="shared" si="10"/>
        <v>6.022750647308203E-3</v>
      </c>
      <c r="D68" s="203">
        <f t="shared" si="10"/>
        <v>6.0568398867861884E-3</v>
      </c>
      <c r="E68" s="203">
        <f t="shared" si="10"/>
        <v>6.0909291262641737E-3</v>
      </c>
      <c r="F68" s="203">
        <f t="shared" si="10"/>
        <v>6.12501836574216E-3</v>
      </c>
      <c r="G68" s="203">
        <f t="shared" si="10"/>
        <v>6.1591076052201453E-3</v>
      </c>
      <c r="H68" s="203">
        <f t="shared" si="10"/>
        <v>6.1931968446981307E-3</v>
      </c>
      <c r="I68" s="203">
        <f t="shared" si="10"/>
        <v>6.227286084176116E-3</v>
      </c>
      <c r="J68" s="203">
        <f t="shared" si="10"/>
        <v>6.2613753236541014E-3</v>
      </c>
      <c r="K68" s="203">
        <f t="shared" si="10"/>
        <v>6.2954645631320867E-3</v>
      </c>
      <c r="L68" s="203">
        <f t="shared" si="10"/>
        <v>6.3295538026100721E-3</v>
      </c>
      <c r="M68" s="203">
        <f t="shared" si="10"/>
        <v>6.3636430420880574E-3</v>
      </c>
      <c r="N68" s="203">
        <f t="shared" si="10"/>
        <v>6.3977322815660436E-3</v>
      </c>
      <c r="O68" s="203">
        <f t="shared" si="10"/>
        <v>6.431821521044029E-3</v>
      </c>
      <c r="P68" s="203">
        <f t="shared" si="10"/>
        <v>6.4659107605220143E-3</v>
      </c>
      <c r="Q68" s="203">
        <f t="shared" si="4"/>
        <v>6.4999999999999997E-3</v>
      </c>
      <c r="R68" s="203">
        <f t="shared" si="5"/>
        <v>6.2800853369049626E-3</v>
      </c>
      <c r="S68" s="204"/>
      <c r="T68" s="203">
        <f t="shared" si="6"/>
        <v>3.1576213115832183E-2</v>
      </c>
      <c r="U68" s="203">
        <f t="shared" si="11"/>
        <v>3.1300918944426021E-2</v>
      </c>
      <c r="V68" s="203">
        <f t="shared" si="11"/>
        <v>3.1025624773019862E-2</v>
      </c>
      <c r="W68" s="203">
        <f t="shared" si="11"/>
        <v>3.0750330601613703E-2</v>
      </c>
      <c r="X68" s="203">
        <f t="shared" si="11"/>
        <v>3.0475036430207544E-2</v>
      </c>
      <c r="Y68" s="203">
        <f t="shared" si="11"/>
        <v>3.0199742258801385E-2</v>
      </c>
      <c r="Z68" s="203">
        <f t="shared" si="11"/>
        <v>2.9924448087395222E-2</v>
      </c>
      <c r="AA68" s="203">
        <f t="shared" si="11"/>
        <v>2.9649153915989063E-2</v>
      </c>
      <c r="AB68" s="203">
        <f t="shared" si="11"/>
        <v>2.9373859744582904E-2</v>
      </c>
      <c r="AC68" s="203">
        <f t="shared" si="11"/>
        <v>2.9098565573176745E-2</v>
      </c>
      <c r="AD68" s="203">
        <f t="shared" si="11"/>
        <v>2.8823271401770583E-2</v>
      </c>
      <c r="AE68" s="203">
        <f t="shared" si="11"/>
        <v>2.8547977230364424E-2</v>
      </c>
      <c r="AF68" s="203">
        <f t="shared" si="11"/>
        <v>2.8272683058958265E-2</v>
      </c>
      <c r="AG68" s="203">
        <f t="shared" si="11"/>
        <v>2.7997388887552106E-2</v>
      </c>
      <c r="AH68" s="203">
        <f t="shared" si="11"/>
        <v>2.7722094716145944E-2</v>
      </c>
      <c r="AI68" s="203">
        <f t="shared" si="8"/>
        <v>2.7446800544739785E-2</v>
      </c>
      <c r="AJ68" s="203">
        <f t="shared" si="9"/>
        <v>2.7472671796255097E-2</v>
      </c>
    </row>
    <row r="69" spans="1:44" s="202" customFormat="1" ht="13.8" x14ac:dyDescent="0.3">
      <c r="A69" s="162" t="s">
        <v>112</v>
      </c>
      <c r="B69" s="203">
        <f t="shared" si="2"/>
        <v>0</v>
      </c>
      <c r="C69" s="203">
        <f t="shared" si="10"/>
        <v>0</v>
      </c>
      <c r="D69" s="203">
        <f t="shared" si="10"/>
        <v>0</v>
      </c>
      <c r="E69" s="203">
        <f t="shared" si="10"/>
        <v>0</v>
      </c>
      <c r="F69" s="203">
        <f t="shared" si="10"/>
        <v>0</v>
      </c>
      <c r="G69" s="203">
        <f t="shared" si="10"/>
        <v>0</v>
      </c>
      <c r="H69" s="203">
        <f t="shared" si="10"/>
        <v>0</v>
      </c>
      <c r="I69" s="203">
        <f t="shared" si="10"/>
        <v>0</v>
      </c>
      <c r="J69" s="203">
        <f t="shared" si="10"/>
        <v>0</v>
      </c>
      <c r="K69" s="203">
        <f t="shared" si="10"/>
        <v>0</v>
      </c>
      <c r="L69" s="203">
        <f t="shared" si="10"/>
        <v>0</v>
      </c>
      <c r="M69" s="203">
        <f t="shared" si="10"/>
        <v>0</v>
      </c>
      <c r="N69" s="203">
        <f t="shared" si="10"/>
        <v>0</v>
      </c>
      <c r="O69" s="203">
        <f t="shared" si="10"/>
        <v>0</v>
      </c>
      <c r="P69" s="203">
        <f t="shared" si="10"/>
        <v>0</v>
      </c>
      <c r="Q69" s="203">
        <f t="shared" si="4"/>
        <v>0</v>
      </c>
      <c r="R69" s="203">
        <f t="shared" si="5"/>
        <v>0</v>
      </c>
      <c r="S69" s="204"/>
      <c r="T69" s="203">
        <f t="shared" si="6"/>
        <v>1.6088744722497517E-4</v>
      </c>
      <c r="U69" s="203">
        <f t="shared" si="11"/>
        <v>1.5584020391381522E-4</v>
      </c>
      <c r="V69" s="203">
        <f t="shared" si="11"/>
        <v>1.5079296060265527E-4</v>
      </c>
      <c r="W69" s="203">
        <f t="shared" si="11"/>
        <v>1.4574571729149532E-4</v>
      </c>
      <c r="X69" s="203">
        <f t="shared" si="11"/>
        <v>1.4069847398033537E-4</v>
      </c>
      <c r="Y69" s="203">
        <f t="shared" si="11"/>
        <v>1.3565123066917542E-4</v>
      </c>
      <c r="Z69" s="203">
        <f t="shared" si="11"/>
        <v>1.3060398735801547E-4</v>
      </c>
      <c r="AA69" s="203">
        <f t="shared" si="11"/>
        <v>1.2555674404685552E-4</v>
      </c>
      <c r="AB69" s="203">
        <f t="shared" si="11"/>
        <v>1.2050950073569556E-4</v>
      </c>
      <c r="AC69" s="203">
        <f t="shared" si="11"/>
        <v>1.1546225742453561E-4</v>
      </c>
      <c r="AD69" s="203">
        <f t="shared" si="11"/>
        <v>1.1041501411337566E-4</v>
      </c>
      <c r="AE69" s="203">
        <f t="shared" si="11"/>
        <v>1.0536777080221571E-4</v>
      </c>
      <c r="AF69" s="203">
        <f t="shared" si="11"/>
        <v>1.0032052749105576E-4</v>
      </c>
      <c r="AG69" s="203">
        <f t="shared" si="11"/>
        <v>9.5273284179895809E-5</v>
      </c>
      <c r="AH69" s="203">
        <f t="shared" si="11"/>
        <v>9.0226040868735858E-5</v>
      </c>
      <c r="AI69" s="203">
        <f t="shared" si="8"/>
        <v>8.5178797557575907E-5</v>
      </c>
      <c r="AJ69" s="203">
        <f t="shared" si="9"/>
        <v>1.1584875761605945E-4</v>
      </c>
    </row>
    <row r="70" spans="1:44" s="202" customFormat="1" ht="13.8" x14ac:dyDescent="0.3">
      <c r="A70" s="162" t="s">
        <v>6</v>
      </c>
      <c r="B70" s="203">
        <f t="shared" si="2"/>
        <v>0</v>
      </c>
      <c r="C70" s="203">
        <f t="shared" si="10"/>
        <v>0</v>
      </c>
      <c r="D70" s="203">
        <f t="shared" si="10"/>
        <v>0</v>
      </c>
      <c r="E70" s="203">
        <f t="shared" si="10"/>
        <v>0</v>
      </c>
      <c r="F70" s="203">
        <f t="shared" ref="D70:R74" si="12">$B70+($Q70-$B70)/($Q$18-2004)*(F$18-2004)</f>
        <v>0</v>
      </c>
      <c r="G70" s="203">
        <f t="shared" si="12"/>
        <v>0</v>
      </c>
      <c r="H70" s="203">
        <f t="shared" si="12"/>
        <v>0</v>
      </c>
      <c r="I70" s="203">
        <f t="shared" si="12"/>
        <v>0</v>
      </c>
      <c r="J70" s="203">
        <f t="shared" si="12"/>
        <v>0</v>
      </c>
      <c r="K70" s="203">
        <f t="shared" si="12"/>
        <v>0</v>
      </c>
      <c r="L70" s="203">
        <f t="shared" si="12"/>
        <v>0</v>
      </c>
      <c r="M70" s="203">
        <f t="shared" si="12"/>
        <v>0</v>
      </c>
      <c r="N70" s="203">
        <f t="shared" si="12"/>
        <v>0</v>
      </c>
      <c r="O70" s="203">
        <f t="shared" si="12"/>
        <v>0</v>
      </c>
      <c r="P70" s="203">
        <f t="shared" si="12"/>
        <v>0</v>
      </c>
      <c r="Q70" s="203">
        <f t="shared" si="4"/>
        <v>0</v>
      </c>
      <c r="R70" s="203">
        <f t="shared" si="5"/>
        <v>0</v>
      </c>
      <c r="S70" s="204"/>
      <c r="T70" s="203">
        <f t="shared" si="6"/>
        <v>0</v>
      </c>
      <c r="U70" s="203">
        <f t="shared" si="11"/>
        <v>0</v>
      </c>
      <c r="V70" s="203">
        <f t="shared" si="11"/>
        <v>0</v>
      </c>
      <c r="W70" s="203">
        <f t="shared" si="11"/>
        <v>0</v>
      </c>
      <c r="X70" s="203">
        <f t="shared" ref="V70:AJ74" si="13">$T70+($AI70-$T70)/($AI$18-2004)*(X$18-2004)</f>
        <v>0</v>
      </c>
      <c r="Y70" s="203">
        <f t="shared" si="13"/>
        <v>0</v>
      </c>
      <c r="Z70" s="203">
        <f t="shared" si="13"/>
        <v>0</v>
      </c>
      <c r="AA70" s="203">
        <f t="shared" si="13"/>
        <v>0</v>
      </c>
      <c r="AB70" s="203">
        <f t="shared" si="13"/>
        <v>0</v>
      </c>
      <c r="AC70" s="203">
        <f t="shared" si="13"/>
        <v>0</v>
      </c>
      <c r="AD70" s="203">
        <f t="shared" si="13"/>
        <v>0</v>
      </c>
      <c r="AE70" s="203">
        <f t="shared" si="13"/>
        <v>0</v>
      </c>
      <c r="AF70" s="203">
        <f t="shared" si="13"/>
        <v>0</v>
      </c>
      <c r="AG70" s="203">
        <f t="shared" si="13"/>
        <v>0</v>
      </c>
      <c r="AH70" s="203">
        <f t="shared" si="13"/>
        <v>0</v>
      </c>
      <c r="AI70" s="203">
        <f t="shared" si="8"/>
        <v>0</v>
      </c>
      <c r="AJ70" s="203">
        <f t="shared" si="9"/>
        <v>0</v>
      </c>
    </row>
    <row r="71" spans="1:44" s="202" customFormat="1" ht="13.8" x14ac:dyDescent="0.3">
      <c r="A71" s="162" t="s">
        <v>26</v>
      </c>
      <c r="B71" s="203">
        <f t="shared" si="2"/>
        <v>0</v>
      </c>
      <c r="C71" s="203">
        <f t="shared" ref="C71:C74" si="14">$B71+($Q71-$B71)/($Q$18-2004)*(C$18-2004)</f>
        <v>0</v>
      </c>
      <c r="D71" s="203">
        <f t="shared" si="12"/>
        <v>0</v>
      </c>
      <c r="E71" s="203">
        <f t="shared" si="12"/>
        <v>0</v>
      </c>
      <c r="F71" s="203">
        <f t="shared" si="12"/>
        <v>0</v>
      </c>
      <c r="G71" s="203">
        <f t="shared" si="12"/>
        <v>0</v>
      </c>
      <c r="H71" s="203">
        <f t="shared" si="12"/>
        <v>0</v>
      </c>
      <c r="I71" s="203">
        <f t="shared" si="12"/>
        <v>0</v>
      </c>
      <c r="J71" s="203">
        <f t="shared" si="12"/>
        <v>0</v>
      </c>
      <c r="K71" s="203">
        <f t="shared" si="12"/>
        <v>0</v>
      </c>
      <c r="L71" s="203">
        <f t="shared" si="12"/>
        <v>0</v>
      </c>
      <c r="M71" s="203">
        <f t="shared" si="12"/>
        <v>0</v>
      </c>
      <c r="N71" s="203">
        <f t="shared" si="12"/>
        <v>0</v>
      </c>
      <c r="O71" s="203">
        <f t="shared" si="12"/>
        <v>0</v>
      </c>
      <c r="P71" s="203">
        <f t="shared" si="12"/>
        <v>0</v>
      </c>
      <c r="Q71" s="203">
        <f t="shared" si="4"/>
        <v>0</v>
      </c>
      <c r="R71" s="203">
        <f t="shared" si="5"/>
        <v>0</v>
      </c>
      <c r="S71" s="204"/>
      <c r="T71" s="203">
        <f t="shared" si="6"/>
        <v>0</v>
      </c>
      <c r="U71" s="203">
        <f t="shared" ref="U71:U74" si="15">$T71+($AI71-$T71)/($AI$18-2004)*(U$18-2004)</f>
        <v>0</v>
      </c>
      <c r="V71" s="203">
        <f t="shared" si="13"/>
        <v>0</v>
      </c>
      <c r="W71" s="203">
        <f t="shared" si="13"/>
        <v>0</v>
      </c>
      <c r="X71" s="203">
        <f t="shared" si="13"/>
        <v>0</v>
      </c>
      <c r="Y71" s="203">
        <f t="shared" si="13"/>
        <v>0</v>
      </c>
      <c r="Z71" s="203">
        <f t="shared" si="13"/>
        <v>0</v>
      </c>
      <c r="AA71" s="203">
        <f t="shared" si="13"/>
        <v>0</v>
      </c>
      <c r="AB71" s="203">
        <f t="shared" si="13"/>
        <v>0</v>
      </c>
      <c r="AC71" s="203">
        <f t="shared" si="13"/>
        <v>0</v>
      </c>
      <c r="AD71" s="203">
        <f t="shared" si="13"/>
        <v>0</v>
      </c>
      <c r="AE71" s="203">
        <f t="shared" si="13"/>
        <v>0</v>
      </c>
      <c r="AF71" s="203">
        <f t="shared" si="13"/>
        <v>0</v>
      </c>
      <c r="AG71" s="203">
        <f t="shared" si="13"/>
        <v>0</v>
      </c>
      <c r="AH71" s="203">
        <f t="shared" si="13"/>
        <v>0</v>
      </c>
      <c r="AI71" s="203">
        <f t="shared" si="8"/>
        <v>0</v>
      </c>
      <c r="AJ71" s="203">
        <f t="shared" si="9"/>
        <v>0</v>
      </c>
    </row>
    <row r="72" spans="1:44" s="202" customFormat="1" ht="13.8" x14ac:dyDescent="0.3">
      <c r="A72" s="162" t="s">
        <v>76</v>
      </c>
      <c r="B72" s="203">
        <f t="shared" si="2"/>
        <v>0</v>
      </c>
      <c r="C72" s="203">
        <f t="shared" si="14"/>
        <v>0</v>
      </c>
      <c r="D72" s="203">
        <f t="shared" si="12"/>
        <v>0</v>
      </c>
      <c r="E72" s="203">
        <f t="shared" si="12"/>
        <v>0</v>
      </c>
      <c r="F72" s="203">
        <f t="shared" si="12"/>
        <v>0</v>
      </c>
      <c r="G72" s="203">
        <f t="shared" si="12"/>
        <v>0</v>
      </c>
      <c r="H72" s="203">
        <f t="shared" si="12"/>
        <v>0</v>
      </c>
      <c r="I72" s="203">
        <f t="shared" si="12"/>
        <v>0</v>
      </c>
      <c r="J72" s="203">
        <f t="shared" si="12"/>
        <v>0</v>
      </c>
      <c r="K72" s="203">
        <f t="shared" si="12"/>
        <v>0</v>
      </c>
      <c r="L72" s="203">
        <f t="shared" si="12"/>
        <v>0</v>
      </c>
      <c r="M72" s="203">
        <f t="shared" si="12"/>
        <v>0</v>
      </c>
      <c r="N72" s="203">
        <f t="shared" si="12"/>
        <v>0</v>
      </c>
      <c r="O72" s="203">
        <f t="shared" si="12"/>
        <v>0</v>
      </c>
      <c r="P72" s="203">
        <f t="shared" si="12"/>
        <v>0</v>
      </c>
      <c r="Q72" s="203">
        <f t="shared" si="4"/>
        <v>0</v>
      </c>
      <c r="R72" s="203">
        <f t="shared" si="5"/>
        <v>0</v>
      </c>
      <c r="S72" s="204"/>
      <c r="T72" s="203">
        <f t="shared" si="6"/>
        <v>0</v>
      </c>
      <c r="U72" s="203">
        <f t="shared" si="15"/>
        <v>0</v>
      </c>
      <c r="V72" s="203">
        <f t="shared" si="13"/>
        <v>0</v>
      </c>
      <c r="W72" s="203">
        <f t="shared" si="13"/>
        <v>0</v>
      </c>
      <c r="X72" s="203">
        <f t="shared" si="13"/>
        <v>0</v>
      </c>
      <c r="Y72" s="203">
        <f t="shared" si="13"/>
        <v>0</v>
      </c>
      <c r="Z72" s="203">
        <f t="shared" si="13"/>
        <v>0</v>
      </c>
      <c r="AA72" s="203">
        <f t="shared" si="13"/>
        <v>0</v>
      </c>
      <c r="AB72" s="203">
        <f t="shared" si="13"/>
        <v>0</v>
      </c>
      <c r="AC72" s="203">
        <f t="shared" si="13"/>
        <v>0</v>
      </c>
      <c r="AD72" s="203">
        <f t="shared" si="13"/>
        <v>0</v>
      </c>
      <c r="AE72" s="203">
        <f t="shared" si="13"/>
        <v>0</v>
      </c>
      <c r="AF72" s="203">
        <f t="shared" si="13"/>
        <v>0</v>
      </c>
      <c r="AG72" s="203">
        <f t="shared" si="13"/>
        <v>0</v>
      </c>
      <c r="AH72" s="203">
        <f t="shared" si="13"/>
        <v>0</v>
      </c>
      <c r="AI72" s="203">
        <f t="shared" si="8"/>
        <v>0</v>
      </c>
      <c r="AJ72" s="203">
        <f t="shared" si="9"/>
        <v>0</v>
      </c>
    </row>
    <row r="73" spans="1:44" s="202" customFormat="1" ht="13.8" x14ac:dyDescent="0.3">
      <c r="A73" s="162" t="s">
        <v>86</v>
      </c>
      <c r="B73" s="203">
        <f t="shared" si="2"/>
        <v>0</v>
      </c>
      <c r="C73" s="203">
        <f t="shared" si="14"/>
        <v>0</v>
      </c>
      <c r="D73" s="203">
        <f t="shared" si="12"/>
        <v>0</v>
      </c>
      <c r="E73" s="203">
        <f t="shared" si="12"/>
        <v>0</v>
      </c>
      <c r="F73" s="203">
        <f t="shared" si="12"/>
        <v>0</v>
      </c>
      <c r="G73" s="203">
        <f t="shared" si="12"/>
        <v>0</v>
      </c>
      <c r="H73" s="203">
        <f t="shared" si="12"/>
        <v>0</v>
      </c>
      <c r="I73" s="203">
        <f t="shared" si="12"/>
        <v>0</v>
      </c>
      <c r="J73" s="203">
        <f t="shared" si="12"/>
        <v>0</v>
      </c>
      <c r="K73" s="203">
        <f t="shared" si="12"/>
        <v>0</v>
      </c>
      <c r="L73" s="203">
        <f t="shared" si="12"/>
        <v>0</v>
      </c>
      <c r="M73" s="203">
        <f t="shared" si="12"/>
        <v>0</v>
      </c>
      <c r="N73" s="203">
        <f t="shared" si="12"/>
        <v>0</v>
      </c>
      <c r="O73" s="203">
        <f t="shared" si="12"/>
        <v>0</v>
      </c>
      <c r="P73" s="203">
        <f t="shared" si="12"/>
        <v>0</v>
      </c>
      <c r="Q73" s="203">
        <f t="shared" si="4"/>
        <v>0</v>
      </c>
      <c r="R73" s="203">
        <f t="shared" si="5"/>
        <v>0</v>
      </c>
      <c r="S73" s="204"/>
      <c r="T73" s="203">
        <f t="shared" si="6"/>
        <v>0</v>
      </c>
      <c r="U73" s="203">
        <f t="shared" si="15"/>
        <v>0</v>
      </c>
      <c r="V73" s="203">
        <f t="shared" si="13"/>
        <v>0</v>
      </c>
      <c r="W73" s="203">
        <f t="shared" si="13"/>
        <v>0</v>
      </c>
      <c r="X73" s="203">
        <f t="shared" si="13"/>
        <v>0</v>
      </c>
      <c r="Y73" s="203">
        <f t="shared" si="13"/>
        <v>0</v>
      </c>
      <c r="Z73" s="203">
        <f t="shared" si="13"/>
        <v>0</v>
      </c>
      <c r="AA73" s="203">
        <f t="shared" si="13"/>
        <v>0</v>
      </c>
      <c r="AB73" s="203">
        <f t="shared" si="13"/>
        <v>0</v>
      </c>
      <c r="AC73" s="203">
        <f t="shared" si="13"/>
        <v>0</v>
      </c>
      <c r="AD73" s="203">
        <f t="shared" si="13"/>
        <v>0</v>
      </c>
      <c r="AE73" s="203">
        <f t="shared" si="13"/>
        <v>0</v>
      </c>
      <c r="AF73" s="203">
        <f t="shared" si="13"/>
        <v>0</v>
      </c>
      <c r="AG73" s="203">
        <f t="shared" si="13"/>
        <v>0</v>
      </c>
      <c r="AH73" s="203">
        <f t="shared" si="13"/>
        <v>0</v>
      </c>
      <c r="AI73" s="203">
        <f t="shared" si="8"/>
        <v>0</v>
      </c>
      <c r="AJ73" s="203">
        <f t="shared" si="9"/>
        <v>0</v>
      </c>
    </row>
    <row r="74" spans="1:44" s="202" customFormat="1" thickBot="1" x14ac:dyDescent="0.35">
      <c r="A74" s="205" t="s">
        <v>98</v>
      </c>
      <c r="B74" s="203">
        <f t="shared" si="2"/>
        <v>0</v>
      </c>
      <c r="C74" s="203">
        <f t="shared" si="14"/>
        <v>0</v>
      </c>
      <c r="D74" s="203">
        <f t="shared" si="12"/>
        <v>0</v>
      </c>
      <c r="E74" s="203">
        <f t="shared" si="12"/>
        <v>0</v>
      </c>
      <c r="F74" s="203">
        <f t="shared" si="12"/>
        <v>0</v>
      </c>
      <c r="G74" s="203">
        <f t="shared" si="12"/>
        <v>0</v>
      </c>
      <c r="H74" s="203">
        <f t="shared" si="12"/>
        <v>0</v>
      </c>
      <c r="I74" s="203">
        <f t="shared" si="12"/>
        <v>0</v>
      </c>
      <c r="J74" s="203">
        <f t="shared" si="12"/>
        <v>0</v>
      </c>
      <c r="K74" s="203">
        <f t="shared" si="12"/>
        <v>0</v>
      </c>
      <c r="L74" s="203">
        <f t="shared" si="12"/>
        <v>0</v>
      </c>
      <c r="M74" s="203">
        <f t="shared" si="12"/>
        <v>0</v>
      </c>
      <c r="N74" s="203">
        <f t="shared" si="12"/>
        <v>0</v>
      </c>
      <c r="O74" s="203">
        <f t="shared" si="12"/>
        <v>0</v>
      </c>
      <c r="P74" s="203">
        <f t="shared" si="12"/>
        <v>0</v>
      </c>
      <c r="Q74" s="203">
        <f t="shared" si="4"/>
        <v>0</v>
      </c>
      <c r="R74" s="203">
        <f t="shared" si="5"/>
        <v>0</v>
      </c>
      <c r="S74" s="204"/>
      <c r="T74" s="203">
        <f t="shared" si="6"/>
        <v>0</v>
      </c>
      <c r="U74" s="203">
        <f t="shared" si="15"/>
        <v>0</v>
      </c>
      <c r="V74" s="203">
        <f t="shared" si="13"/>
        <v>0</v>
      </c>
      <c r="W74" s="203">
        <f t="shared" si="13"/>
        <v>0</v>
      </c>
      <c r="X74" s="203">
        <f t="shared" si="13"/>
        <v>0</v>
      </c>
      <c r="Y74" s="203">
        <f t="shared" si="13"/>
        <v>0</v>
      </c>
      <c r="Z74" s="203">
        <f t="shared" si="13"/>
        <v>0</v>
      </c>
      <c r="AA74" s="203">
        <f t="shared" si="13"/>
        <v>0</v>
      </c>
      <c r="AB74" s="203">
        <f t="shared" si="13"/>
        <v>0</v>
      </c>
      <c r="AC74" s="203">
        <f t="shared" si="13"/>
        <v>0</v>
      </c>
      <c r="AD74" s="203">
        <f t="shared" si="13"/>
        <v>0</v>
      </c>
      <c r="AE74" s="203">
        <f t="shared" si="13"/>
        <v>0</v>
      </c>
      <c r="AF74" s="203">
        <f t="shared" si="13"/>
        <v>0</v>
      </c>
      <c r="AG74" s="203">
        <f t="shared" si="13"/>
        <v>0</v>
      </c>
      <c r="AH74" s="203">
        <f t="shared" si="13"/>
        <v>0</v>
      </c>
      <c r="AI74" s="203">
        <f t="shared" si="8"/>
        <v>0</v>
      </c>
      <c r="AJ74" s="203">
        <f t="shared" si="9"/>
        <v>0</v>
      </c>
    </row>
    <row r="75" spans="1:44" x14ac:dyDescent="0.3">
      <c r="A75" s="163"/>
      <c r="B75" s="78"/>
      <c r="C75" s="78"/>
      <c r="D75" s="78"/>
      <c r="E75" s="78"/>
      <c r="S75" s="198"/>
    </row>
    <row r="76" spans="1:44" s="208" customFormat="1" ht="17.399999999999999" x14ac:dyDescent="0.3">
      <c r="A76" s="206" t="s">
        <v>322</v>
      </c>
      <c r="B76" s="207"/>
      <c r="C76" s="207"/>
      <c r="D76" s="207"/>
      <c r="E76" s="207"/>
    </row>
    <row r="77" spans="1:44" x14ac:dyDescent="0.3">
      <c r="A77" s="209"/>
      <c r="B77" s="210" t="s">
        <v>323</v>
      </c>
      <c r="C77" s="211"/>
      <c r="D77" s="211"/>
      <c r="E77" s="211"/>
      <c r="F77" s="211"/>
      <c r="G77" s="211"/>
      <c r="H77" s="211"/>
      <c r="I77" s="211"/>
      <c r="J77" s="211"/>
      <c r="K77" s="211"/>
      <c r="L77" s="211"/>
      <c r="M77" s="212"/>
      <c r="N77" s="213"/>
      <c r="O77" s="209"/>
      <c r="P77" s="209"/>
      <c r="Q77" s="214"/>
      <c r="R77" s="215" t="s">
        <v>324</v>
      </c>
      <c r="S77" s="216"/>
      <c r="T77" s="217" t="s">
        <v>165</v>
      </c>
      <c r="U77" s="218"/>
      <c r="V77" s="219"/>
      <c r="W77" s="220"/>
      <c r="X77" s="215" t="s">
        <v>325</v>
      </c>
      <c r="Y77" s="216"/>
      <c r="Z77" s="217" t="s">
        <v>167</v>
      </c>
      <c r="AA77" s="218"/>
      <c r="AB77" s="219"/>
      <c r="AC77" s="220"/>
      <c r="AD77" s="215" t="s">
        <v>326</v>
      </c>
      <c r="AE77" s="216"/>
      <c r="AF77" s="217" t="s">
        <v>169</v>
      </c>
      <c r="AG77" s="218"/>
      <c r="AH77" s="219"/>
      <c r="AI77" s="220"/>
      <c r="AJ77" s="215" t="s">
        <v>327</v>
      </c>
      <c r="AK77" s="216"/>
      <c r="AL77" s="217" t="s">
        <v>171</v>
      </c>
      <c r="AM77" s="218"/>
      <c r="AN77" s="219"/>
      <c r="AO77" s="220"/>
      <c r="AP77" s="168"/>
      <c r="AQ77" s="168"/>
      <c r="AR77" s="168"/>
    </row>
    <row r="78" spans="1:44" ht="81" x14ac:dyDescent="0.3">
      <c r="A78" s="221"/>
      <c r="B78" s="221" t="s">
        <v>172</v>
      </c>
      <c r="C78" s="222" t="s">
        <v>173</v>
      </c>
      <c r="D78" s="223"/>
      <c r="E78" s="224" t="s">
        <v>174</v>
      </c>
      <c r="F78" s="221" t="s">
        <v>175</v>
      </c>
      <c r="G78" s="222" t="s">
        <v>176</v>
      </c>
      <c r="H78" s="225"/>
      <c r="I78" s="224" t="s">
        <v>177</v>
      </c>
      <c r="J78" s="222" t="s">
        <v>178</v>
      </c>
      <c r="K78" s="225"/>
      <c r="L78" s="226" t="s">
        <v>179</v>
      </c>
      <c r="M78" s="221" t="s">
        <v>328</v>
      </c>
      <c r="N78" s="227"/>
      <c r="O78" s="221" t="s">
        <v>329</v>
      </c>
      <c r="P78" s="228" t="s">
        <v>182</v>
      </c>
      <c r="Q78" s="229"/>
      <c r="R78" s="221" t="s">
        <v>183</v>
      </c>
      <c r="S78" s="221" t="s">
        <v>184</v>
      </c>
      <c r="T78" s="221" t="s">
        <v>183</v>
      </c>
      <c r="U78" s="221" t="s">
        <v>184</v>
      </c>
      <c r="V78" s="228" t="s">
        <v>185</v>
      </c>
      <c r="W78" s="230"/>
      <c r="X78" s="221" t="s">
        <v>183</v>
      </c>
      <c r="Y78" s="221" t="s">
        <v>186</v>
      </c>
      <c r="Z78" s="221" t="s">
        <v>183</v>
      </c>
      <c r="AA78" s="221" t="s">
        <v>184</v>
      </c>
      <c r="AB78" s="228" t="s">
        <v>187</v>
      </c>
      <c r="AC78" s="230"/>
      <c r="AD78" s="221" t="s">
        <v>183</v>
      </c>
      <c r="AE78" s="221" t="s">
        <v>184</v>
      </c>
      <c r="AF78" s="221" t="s">
        <v>183</v>
      </c>
      <c r="AG78" s="221" t="s">
        <v>184</v>
      </c>
      <c r="AH78" s="228" t="s">
        <v>188</v>
      </c>
      <c r="AI78" s="230"/>
      <c r="AJ78" s="221" t="s">
        <v>183</v>
      </c>
      <c r="AK78" s="221" t="s">
        <v>184</v>
      </c>
      <c r="AL78" s="221" t="s">
        <v>183</v>
      </c>
      <c r="AM78" s="221" t="s">
        <v>184</v>
      </c>
      <c r="AN78" s="228" t="s">
        <v>189</v>
      </c>
      <c r="AO78" s="230"/>
      <c r="AP78" s="226" t="s">
        <v>330</v>
      </c>
      <c r="AQ78" s="231" t="s">
        <v>331</v>
      </c>
      <c r="AR78" s="231" t="s">
        <v>332</v>
      </c>
    </row>
    <row r="79" spans="1:44" x14ac:dyDescent="0.3">
      <c r="A79" s="232" t="s">
        <v>190</v>
      </c>
      <c r="B79" s="233" t="s">
        <v>333</v>
      </c>
      <c r="C79" s="234"/>
      <c r="D79" s="223"/>
      <c r="E79" s="233" t="s">
        <v>334</v>
      </c>
      <c r="F79" s="233"/>
      <c r="G79" s="234"/>
      <c r="H79" s="235"/>
      <c r="I79" s="234"/>
      <c r="J79" s="234"/>
      <c r="K79" s="235"/>
      <c r="L79" s="233"/>
      <c r="M79" s="233"/>
      <c r="N79" s="227"/>
      <c r="O79" s="236" t="s">
        <v>335</v>
      </c>
      <c r="P79" s="236"/>
      <c r="Q79" s="236"/>
      <c r="R79" s="236"/>
      <c r="S79" s="236"/>
      <c r="T79" s="236"/>
      <c r="U79" s="236"/>
      <c r="V79" s="236"/>
      <c r="W79" s="236"/>
      <c r="X79" s="236"/>
      <c r="Y79" s="236"/>
      <c r="Z79" s="236"/>
      <c r="AA79" s="236"/>
      <c r="AB79" s="236"/>
      <c r="AC79" s="236"/>
      <c r="AD79" s="236"/>
      <c r="AE79" s="236"/>
      <c r="AF79" s="236"/>
      <c r="AG79" s="236"/>
      <c r="AH79" s="236"/>
      <c r="AI79" s="236"/>
      <c r="AJ79" s="236"/>
      <c r="AK79" s="236"/>
      <c r="AL79" s="236"/>
      <c r="AM79" s="236"/>
      <c r="AN79" s="236"/>
      <c r="AO79" s="236"/>
      <c r="AP79" s="168"/>
      <c r="AQ79" s="168"/>
      <c r="AR79" s="168"/>
    </row>
    <row r="80" spans="1:44" x14ac:dyDescent="0.3">
      <c r="A80" t="s">
        <v>2</v>
      </c>
      <c r="B80" s="237">
        <v>6444234000</v>
      </c>
      <c r="C80" s="238">
        <v>6444234000</v>
      </c>
      <c r="D80" s="223"/>
      <c r="E80" s="239" t="s">
        <v>194</v>
      </c>
      <c r="F80" s="240">
        <v>8.941401126197018E-3</v>
      </c>
      <c r="G80" s="241">
        <v>64310517.940307863</v>
      </c>
      <c r="H80" s="235"/>
      <c r="I80" s="242">
        <v>0.10893691104951386</v>
      </c>
      <c r="J80" s="241">
        <v>87242560.961647391</v>
      </c>
      <c r="K80" s="235"/>
      <c r="L80" s="243">
        <v>2991.8490189899267</v>
      </c>
      <c r="M80" s="244">
        <v>9.8226214663493155E-2</v>
      </c>
      <c r="N80" s="245" t="s">
        <v>2</v>
      </c>
      <c r="O80">
        <v>11.2</v>
      </c>
      <c r="P80" s="168">
        <v>11.2</v>
      </c>
      <c r="Q80" s="223"/>
      <c r="R80">
        <v>10.3</v>
      </c>
      <c r="S80">
        <v>1056</v>
      </c>
      <c r="T80" s="246">
        <v>10.3</v>
      </c>
      <c r="U80" s="246">
        <v>1056</v>
      </c>
      <c r="V80" s="247">
        <v>10.876799999999999</v>
      </c>
      <c r="W80" s="248" t="s">
        <v>2</v>
      </c>
      <c r="X80" s="249" t="s">
        <v>194</v>
      </c>
      <c r="Y80" s="249" t="s">
        <v>194</v>
      </c>
      <c r="Z80" s="168">
        <v>0.46666666666666451</v>
      </c>
      <c r="AA80" s="168">
        <v>98.541666666666686</v>
      </c>
      <c r="AB80" s="247">
        <v>4.5986111111110908E-2</v>
      </c>
      <c r="AC80" s="223"/>
      <c r="AD80">
        <v>19.100000000000001</v>
      </c>
      <c r="AE80">
        <v>391</v>
      </c>
      <c r="AF80" s="250">
        <v>19.100000000000001</v>
      </c>
      <c r="AG80" s="168">
        <v>391</v>
      </c>
      <c r="AH80" s="247">
        <v>7.4680999999999997</v>
      </c>
      <c r="AI80" s="251" t="s">
        <v>2</v>
      </c>
      <c r="AJ80">
        <v>7.6</v>
      </c>
      <c r="AK80">
        <v>68</v>
      </c>
      <c r="AL80" s="168">
        <v>7.6</v>
      </c>
      <c r="AM80" s="168">
        <v>68</v>
      </c>
      <c r="AN80" s="247">
        <v>0.51679999999999993</v>
      </c>
      <c r="AO80" s="223"/>
      <c r="AP80" s="252">
        <v>8.236188069999999</v>
      </c>
      <c r="AQ80" s="244">
        <v>2.17645334334759E-4</v>
      </c>
      <c r="AR80" s="253">
        <v>2.2857986393193814E-4</v>
      </c>
    </row>
    <row r="81" spans="1:44" x14ac:dyDescent="0.3">
      <c r="A81" t="s">
        <v>4</v>
      </c>
      <c r="B81" s="168">
        <v>0</v>
      </c>
      <c r="C81" s="238">
        <v>0</v>
      </c>
      <c r="D81" s="223"/>
      <c r="E81" s="168">
        <v>0</v>
      </c>
      <c r="F81" s="240">
        <v>0</v>
      </c>
      <c r="G81" s="241">
        <v>0</v>
      </c>
      <c r="H81" s="235"/>
      <c r="I81" s="242">
        <v>0</v>
      </c>
      <c r="J81" s="241">
        <v>0</v>
      </c>
      <c r="K81" s="235"/>
      <c r="L81" s="243">
        <v>0</v>
      </c>
      <c r="M81" s="244">
        <v>0</v>
      </c>
      <c r="N81" s="245" t="s">
        <v>4</v>
      </c>
      <c r="O81">
        <v>0.9</v>
      </c>
      <c r="P81" s="168">
        <v>0.9</v>
      </c>
      <c r="Q81" s="223"/>
      <c r="R81">
        <v>0.9</v>
      </c>
      <c r="S81">
        <v>1093</v>
      </c>
      <c r="T81" s="246">
        <v>0.9</v>
      </c>
      <c r="U81" s="246">
        <v>1093</v>
      </c>
      <c r="V81" s="247">
        <v>0.98370000000000002</v>
      </c>
      <c r="W81" s="248" t="s">
        <v>4</v>
      </c>
      <c r="X81" s="239" t="s">
        <v>194</v>
      </c>
      <c r="Y81" s="239" t="s">
        <v>194</v>
      </c>
      <c r="Z81" s="168">
        <v>0.46666666666666451</v>
      </c>
      <c r="AA81" s="168">
        <v>98.541666666666686</v>
      </c>
      <c r="AB81" s="247">
        <v>4.5986111111110908E-2</v>
      </c>
      <c r="AC81" s="223"/>
      <c r="AD81">
        <v>1.2</v>
      </c>
      <c r="AE81">
        <v>270</v>
      </c>
      <c r="AF81" s="250">
        <v>1.2</v>
      </c>
      <c r="AG81" s="168">
        <v>270</v>
      </c>
      <c r="AH81" s="247">
        <v>0.32400000000000001</v>
      </c>
      <c r="AI81" s="251" t="s">
        <v>4</v>
      </c>
      <c r="AJ81">
        <v>0.1</v>
      </c>
      <c r="AK81">
        <v>111</v>
      </c>
      <c r="AL81" s="168">
        <v>0.1</v>
      </c>
      <c r="AM81" s="168">
        <v>111</v>
      </c>
      <c r="AN81" s="247">
        <v>1.11E-2</v>
      </c>
      <c r="AO81" s="223"/>
      <c r="AP81" s="252">
        <v>0.59450082999999998</v>
      </c>
      <c r="AQ81" s="244">
        <v>1.5709977820800507E-5</v>
      </c>
      <c r="AR81" s="254">
        <v>1.6499249127615455E-5</v>
      </c>
    </row>
    <row r="82" spans="1:44" x14ac:dyDescent="0.3">
      <c r="A82" t="s">
        <v>10</v>
      </c>
      <c r="B82" s="168">
        <v>0</v>
      </c>
      <c r="C82" s="238">
        <v>0</v>
      </c>
      <c r="D82" s="223"/>
      <c r="E82" s="168">
        <v>0</v>
      </c>
      <c r="F82" s="240">
        <v>0</v>
      </c>
      <c r="G82" s="241">
        <v>0</v>
      </c>
      <c r="H82" s="235"/>
      <c r="I82" s="242">
        <v>0</v>
      </c>
      <c r="J82" s="241">
        <v>0</v>
      </c>
      <c r="K82" s="235"/>
      <c r="L82" s="243">
        <v>0</v>
      </c>
      <c r="M82" s="244">
        <v>0</v>
      </c>
      <c r="N82" s="245" t="s">
        <v>10</v>
      </c>
      <c r="O82">
        <v>462.1</v>
      </c>
      <c r="P82" s="168">
        <v>462.1</v>
      </c>
      <c r="Q82" s="223"/>
      <c r="R82">
        <v>537.79999999999995</v>
      </c>
      <c r="S82">
        <v>1401</v>
      </c>
      <c r="T82" s="246">
        <v>537.79999999999995</v>
      </c>
      <c r="U82" s="246">
        <v>1401</v>
      </c>
      <c r="V82" s="247">
        <v>753.45779999999991</v>
      </c>
      <c r="W82" s="248" t="s">
        <v>10</v>
      </c>
      <c r="X82" s="249" t="s">
        <v>194</v>
      </c>
      <c r="Y82" s="249" t="s">
        <v>194</v>
      </c>
      <c r="Z82" s="168">
        <v>0.46666666666666451</v>
      </c>
      <c r="AA82" s="168">
        <v>98.541666666666686</v>
      </c>
      <c r="AB82" s="247">
        <v>4.5986111111110908E-2</v>
      </c>
      <c r="AC82" s="223"/>
      <c r="AD82">
        <v>1.7</v>
      </c>
      <c r="AE82">
        <v>265</v>
      </c>
      <c r="AF82" s="250">
        <v>1.7</v>
      </c>
      <c r="AG82" s="168">
        <v>265</v>
      </c>
      <c r="AH82" s="247">
        <v>0.45050000000000001</v>
      </c>
      <c r="AI82" s="251" t="s">
        <v>10</v>
      </c>
      <c r="AJ82">
        <v>2.2999999999999998</v>
      </c>
      <c r="AK82">
        <v>123</v>
      </c>
      <c r="AL82" s="168">
        <v>2.2999999999999998</v>
      </c>
      <c r="AM82" s="168">
        <v>123</v>
      </c>
      <c r="AN82" s="247">
        <v>0.28289999999999998</v>
      </c>
      <c r="AO82" s="223"/>
      <c r="AP82" s="252">
        <v>328.54571827000001</v>
      </c>
      <c r="AQ82" s="244">
        <v>8.6819827436417068E-3</v>
      </c>
      <c r="AR82" s="254">
        <v>9.1181666736244761E-3</v>
      </c>
    </row>
    <row r="83" spans="1:44" x14ac:dyDescent="0.3">
      <c r="A83" t="s">
        <v>8</v>
      </c>
      <c r="B83" s="237">
        <v>6975604000</v>
      </c>
      <c r="C83" s="238">
        <v>6975604000</v>
      </c>
      <c r="D83" s="223"/>
      <c r="E83" s="237">
        <v>689398000</v>
      </c>
      <c r="F83" s="240">
        <v>9.6528492650147471E-2</v>
      </c>
      <c r="G83" s="241">
        <v>694275681.26210463</v>
      </c>
      <c r="H83" s="235"/>
      <c r="I83" s="242">
        <v>0.11791948468423603</v>
      </c>
      <c r="J83" s="241">
        <v>94436290.987309158</v>
      </c>
      <c r="K83" s="235"/>
      <c r="L83" s="243">
        <v>3521.8937250123345</v>
      </c>
      <c r="M83" s="244">
        <v>0.11562825759565371</v>
      </c>
      <c r="N83" s="245" t="s">
        <v>8</v>
      </c>
      <c r="O83">
        <v>6.1</v>
      </c>
      <c r="P83" s="168">
        <v>6.1</v>
      </c>
      <c r="Q83" s="223"/>
      <c r="R83">
        <v>8.1999999999999993</v>
      </c>
      <c r="S83">
        <v>961</v>
      </c>
      <c r="T83" s="246">
        <v>8.1999999999999993</v>
      </c>
      <c r="U83" s="246">
        <v>961</v>
      </c>
      <c r="V83" s="247">
        <v>7.8801999999999994</v>
      </c>
      <c r="W83" s="248" t="s">
        <v>8</v>
      </c>
      <c r="X83" s="249" t="s">
        <v>194</v>
      </c>
      <c r="Y83" s="249" t="s">
        <v>194</v>
      </c>
      <c r="Z83" s="168">
        <v>0.46666666666666451</v>
      </c>
      <c r="AA83" s="168">
        <v>98.541666666666686</v>
      </c>
      <c r="AB83" s="247">
        <v>4.5986111111110908E-2</v>
      </c>
      <c r="AC83" s="223"/>
      <c r="AD83">
        <v>7</v>
      </c>
      <c r="AE83">
        <v>277</v>
      </c>
      <c r="AF83" s="250">
        <v>7</v>
      </c>
      <c r="AG83" s="168">
        <v>277</v>
      </c>
      <c r="AH83" s="247">
        <v>1.9390000000000001</v>
      </c>
      <c r="AI83" s="251" t="s">
        <v>8</v>
      </c>
      <c r="AJ83">
        <v>0.6</v>
      </c>
      <c r="AK83">
        <v>114</v>
      </c>
      <c r="AL83" s="168">
        <v>0.6</v>
      </c>
      <c r="AM83" s="168">
        <v>114</v>
      </c>
      <c r="AN83" s="247">
        <v>6.8400000000000002E-2</v>
      </c>
      <c r="AO83" s="223"/>
      <c r="AP83" s="252">
        <v>4.3270701100000002</v>
      </c>
      <c r="AQ83" s="244">
        <v>1.1434496307961221E-4</v>
      </c>
      <c r="AR83" s="254">
        <v>1.2008966873527899E-4</v>
      </c>
    </row>
    <row r="84" spans="1:44" x14ac:dyDescent="0.3">
      <c r="A84" t="s">
        <v>12</v>
      </c>
      <c r="B84" s="237">
        <v>1648775000</v>
      </c>
      <c r="C84" s="238">
        <v>1648775000</v>
      </c>
      <c r="D84" s="223"/>
      <c r="E84" s="239" t="s">
        <v>194</v>
      </c>
      <c r="F84" s="240">
        <v>8.941401126197018E-3</v>
      </c>
      <c r="G84" s="241">
        <v>64310517.940307863</v>
      </c>
      <c r="H84" s="235"/>
      <c r="I84" s="242">
        <v>2.7871808428381436E-2</v>
      </c>
      <c r="J84" s="241">
        <v>22321249.26710299</v>
      </c>
      <c r="K84" s="235"/>
      <c r="L84" s="243">
        <v>787.1805096052816</v>
      </c>
      <c r="M84" s="244">
        <v>2.5844138933692182E-2</v>
      </c>
      <c r="N84" s="245" t="s">
        <v>12</v>
      </c>
      <c r="O84">
        <v>1756.3</v>
      </c>
      <c r="P84" s="168">
        <v>1756.3</v>
      </c>
      <c r="Q84" s="223"/>
      <c r="R84">
        <v>1619.3</v>
      </c>
      <c r="S84">
        <v>1343</v>
      </c>
      <c r="T84" s="246">
        <v>1619.3</v>
      </c>
      <c r="U84" s="246">
        <v>1343</v>
      </c>
      <c r="V84" s="247">
        <v>2174.7199000000001</v>
      </c>
      <c r="W84" s="248" t="s">
        <v>12</v>
      </c>
      <c r="X84">
        <v>55.3</v>
      </c>
      <c r="Y84">
        <v>131</v>
      </c>
      <c r="Z84" s="168">
        <v>55.3</v>
      </c>
      <c r="AA84" s="168">
        <v>131</v>
      </c>
      <c r="AB84" s="247">
        <v>7.2442999999999991</v>
      </c>
      <c r="AC84" s="223"/>
      <c r="AD84">
        <v>2700.9</v>
      </c>
      <c r="AE84">
        <v>264</v>
      </c>
      <c r="AF84" s="250">
        <v>2700.9</v>
      </c>
      <c r="AG84" s="168">
        <v>264</v>
      </c>
      <c r="AH84" s="247">
        <v>713.0376</v>
      </c>
      <c r="AI84" s="251" t="s">
        <v>12</v>
      </c>
      <c r="AJ84">
        <v>304.60000000000002</v>
      </c>
      <c r="AK84">
        <v>146</v>
      </c>
      <c r="AL84" s="168">
        <v>304.60000000000002</v>
      </c>
      <c r="AM84" s="168">
        <v>146</v>
      </c>
      <c r="AN84" s="247">
        <v>44.471600000000002</v>
      </c>
      <c r="AO84" s="223"/>
      <c r="AP84" s="252">
        <v>1280.4346130399999</v>
      </c>
      <c r="AQ84" s="244">
        <v>3.3836116548136154E-2</v>
      </c>
      <c r="AR84" s="254">
        <v>3.5536047396550897E-2</v>
      </c>
    </row>
    <row r="85" spans="1:44" x14ac:dyDescent="0.3">
      <c r="A85" t="s">
        <v>14</v>
      </c>
      <c r="B85" s="239" t="s">
        <v>194</v>
      </c>
      <c r="C85" s="238">
        <v>167627705.88235295</v>
      </c>
      <c r="D85" s="223"/>
      <c r="E85" s="239" t="s">
        <v>194</v>
      </c>
      <c r="F85" s="240">
        <v>8.941401126197018E-3</v>
      </c>
      <c r="G85" s="241">
        <v>64310517.940307863</v>
      </c>
      <c r="H85" s="235"/>
      <c r="I85" s="242">
        <v>2.833671850702497E-3</v>
      </c>
      <c r="J85" s="241">
        <v>2269357.4363224977</v>
      </c>
      <c r="K85" s="235"/>
      <c r="L85" s="243">
        <v>106.23655885907483</v>
      </c>
      <c r="M85" s="244">
        <v>3.4878815639986156E-3</v>
      </c>
      <c r="N85" s="245" t="s">
        <v>14</v>
      </c>
      <c r="O85">
        <v>2097.1999999999998</v>
      </c>
      <c r="P85" s="168">
        <v>2097.1999999999998</v>
      </c>
      <c r="Q85" s="223"/>
      <c r="R85">
        <v>2312.6</v>
      </c>
      <c r="S85">
        <v>1410</v>
      </c>
      <c r="T85" s="246">
        <v>2312.6</v>
      </c>
      <c r="U85" s="246">
        <v>1410</v>
      </c>
      <c r="V85" s="247">
        <v>3260.7660000000001</v>
      </c>
      <c r="W85" s="248" t="s">
        <v>14</v>
      </c>
      <c r="X85" s="239" t="s">
        <v>194</v>
      </c>
      <c r="Y85" s="239" t="s">
        <v>194</v>
      </c>
      <c r="Z85" s="168">
        <v>0.46666666666666451</v>
      </c>
      <c r="AA85" s="168">
        <v>98.541666666666686</v>
      </c>
      <c r="AB85" s="247">
        <v>4.5986111111110908E-2</v>
      </c>
      <c r="AC85" s="223"/>
      <c r="AD85">
        <v>19.600000000000001</v>
      </c>
      <c r="AE85">
        <v>238</v>
      </c>
      <c r="AF85" s="250">
        <v>19.600000000000001</v>
      </c>
      <c r="AG85" s="168">
        <v>238</v>
      </c>
      <c r="AH85" s="247">
        <v>4.6648000000000005</v>
      </c>
      <c r="AI85" s="251" t="s">
        <v>14</v>
      </c>
      <c r="AJ85">
        <v>593.70000000000005</v>
      </c>
      <c r="AK85">
        <v>161</v>
      </c>
      <c r="AL85" s="168">
        <v>593.70000000000005</v>
      </c>
      <c r="AM85" s="168">
        <v>161</v>
      </c>
      <c r="AN85" s="247">
        <v>95.585700000000017</v>
      </c>
      <c r="AO85" s="223"/>
      <c r="AP85" s="252">
        <v>1464.0788189500001</v>
      </c>
      <c r="AQ85" s="244">
        <v>3.8689005318307636E-2</v>
      </c>
      <c r="AR85" s="254">
        <v>4.0632745922862805E-2</v>
      </c>
    </row>
    <row r="86" spans="1:44" x14ac:dyDescent="0.3">
      <c r="A86" t="s">
        <v>16</v>
      </c>
      <c r="B86" s="168">
        <v>0</v>
      </c>
      <c r="C86" s="238">
        <v>0</v>
      </c>
      <c r="D86" s="223"/>
      <c r="E86" s="168">
        <v>0</v>
      </c>
      <c r="F86" s="240">
        <v>0</v>
      </c>
      <c r="G86" s="241">
        <v>0</v>
      </c>
      <c r="H86" s="235"/>
      <c r="I86" s="242">
        <v>0</v>
      </c>
      <c r="J86" s="241">
        <v>0</v>
      </c>
      <c r="K86" s="235"/>
      <c r="L86" s="243">
        <v>0</v>
      </c>
      <c r="M86" s="244">
        <v>0</v>
      </c>
      <c r="N86" s="245" t="s">
        <v>16</v>
      </c>
      <c r="O86" s="255" t="s">
        <v>60</v>
      </c>
      <c r="P86" s="256">
        <v>5.7666666666666666</v>
      </c>
      <c r="Q86" s="223"/>
      <c r="R86" s="255" t="s">
        <v>60</v>
      </c>
      <c r="S86" s="255" t="s">
        <v>60</v>
      </c>
      <c r="T86" s="246">
        <v>6.3</v>
      </c>
      <c r="U86" s="246">
        <v>1167</v>
      </c>
      <c r="V86" s="247">
        <v>7.3521000000000001</v>
      </c>
      <c r="W86" s="248" t="s">
        <v>16</v>
      </c>
      <c r="X86" s="255" t="s">
        <v>60</v>
      </c>
      <c r="Y86" s="255" t="s">
        <v>60</v>
      </c>
      <c r="Z86" s="168">
        <v>0.5</v>
      </c>
      <c r="AA86" s="168">
        <v>271</v>
      </c>
      <c r="AB86" s="247">
        <v>0.13549999999999998</v>
      </c>
      <c r="AC86" s="223"/>
      <c r="AD86" s="255" t="s">
        <v>60</v>
      </c>
      <c r="AE86" s="255" t="s">
        <v>60</v>
      </c>
      <c r="AF86" s="257">
        <v>5.9333333333333336</v>
      </c>
      <c r="AG86" s="168">
        <v>274</v>
      </c>
      <c r="AH86" s="247">
        <v>1.6257333333333335</v>
      </c>
      <c r="AI86" s="251" t="s">
        <v>16</v>
      </c>
      <c r="AJ86" s="255" t="s">
        <v>60</v>
      </c>
      <c r="AK86" s="255" t="s">
        <v>60</v>
      </c>
      <c r="AL86" s="256">
        <v>7.5666666666666664</v>
      </c>
      <c r="AM86" s="168">
        <v>94</v>
      </c>
      <c r="AN86" s="247">
        <v>0.7112666666666666</v>
      </c>
      <c r="AO86" s="223"/>
      <c r="AP86" s="252">
        <v>4.2795957600000003</v>
      </c>
      <c r="AQ86" s="244">
        <v>1.130904299521195E-4</v>
      </c>
      <c r="AR86" s="254">
        <v>1.1877210770206461E-4</v>
      </c>
    </row>
    <row r="87" spans="1:44" x14ac:dyDescent="0.3">
      <c r="A87" t="s">
        <v>18</v>
      </c>
      <c r="B87" s="237">
        <v>2699543000</v>
      </c>
      <c r="C87" s="238">
        <v>2699543000</v>
      </c>
      <c r="D87" s="223"/>
      <c r="E87" s="168">
        <v>0</v>
      </c>
      <c r="F87" s="240">
        <v>0</v>
      </c>
      <c r="G87" s="241">
        <v>0</v>
      </c>
      <c r="H87" s="235"/>
      <c r="I87" s="242">
        <v>4.5634574359859958E-2</v>
      </c>
      <c r="J87" s="241">
        <v>36546631.414391294</v>
      </c>
      <c r="K87" s="235"/>
      <c r="L87" s="243">
        <v>1241.090256809568</v>
      </c>
      <c r="M87" s="244">
        <v>4.074657417816608E-2</v>
      </c>
      <c r="N87" s="245" t="s">
        <v>18</v>
      </c>
      <c r="O87" s="258">
        <v>35.6</v>
      </c>
      <c r="P87" s="168">
        <v>17.8</v>
      </c>
      <c r="Q87" s="223"/>
      <c r="R87" s="258">
        <v>37</v>
      </c>
      <c r="S87" s="258">
        <v>1384</v>
      </c>
      <c r="T87" s="246">
        <v>18.5</v>
      </c>
      <c r="U87" s="246">
        <v>1384</v>
      </c>
      <c r="V87" s="247">
        <v>25.603999999999999</v>
      </c>
      <c r="W87" s="248" t="s">
        <v>18</v>
      </c>
      <c r="X87" s="239" t="s">
        <v>194</v>
      </c>
      <c r="Y87" s="239" t="s">
        <v>194</v>
      </c>
      <c r="Z87" s="168">
        <v>0.46666666666666451</v>
      </c>
      <c r="AA87" s="168">
        <v>98.541666666666686</v>
      </c>
      <c r="AB87" s="247">
        <v>4.5986111111110908E-2</v>
      </c>
      <c r="AC87" s="223"/>
      <c r="AD87" s="258">
        <v>18.600000000000001</v>
      </c>
      <c r="AE87" s="258">
        <v>278</v>
      </c>
      <c r="AF87" s="250">
        <v>9.3000000000000007</v>
      </c>
      <c r="AG87" s="168">
        <v>278</v>
      </c>
      <c r="AH87" s="247">
        <v>2.5854000000000004</v>
      </c>
      <c r="AI87" s="251" t="s">
        <v>18</v>
      </c>
      <c r="AJ87" s="258">
        <v>32</v>
      </c>
      <c r="AK87" s="258">
        <v>96</v>
      </c>
      <c r="AL87" s="168">
        <v>16</v>
      </c>
      <c r="AM87" s="168">
        <v>96</v>
      </c>
      <c r="AN87" s="247">
        <v>1.536</v>
      </c>
      <c r="AO87" s="223"/>
      <c r="AP87" s="252">
        <v>12.96841579</v>
      </c>
      <c r="AQ87" s="244">
        <v>3.4269678720519044E-4</v>
      </c>
      <c r="AR87" s="254">
        <v>3.5991391788252336E-4</v>
      </c>
    </row>
    <row r="88" spans="1:44" x14ac:dyDescent="0.3">
      <c r="A88" t="s">
        <v>20</v>
      </c>
      <c r="B88" s="168">
        <v>0</v>
      </c>
      <c r="C88" s="238">
        <v>0</v>
      </c>
      <c r="D88" s="223"/>
      <c r="E88" s="168">
        <v>0</v>
      </c>
      <c r="F88" s="240">
        <v>0</v>
      </c>
      <c r="G88" s="241">
        <v>0</v>
      </c>
      <c r="H88" s="235"/>
      <c r="I88" s="242">
        <v>0</v>
      </c>
      <c r="J88" s="241">
        <v>0</v>
      </c>
      <c r="K88" s="235"/>
      <c r="L88" s="243">
        <v>0</v>
      </c>
      <c r="M88" s="244">
        <v>0</v>
      </c>
      <c r="N88" s="245" t="s">
        <v>20</v>
      </c>
      <c r="O88" s="168">
        <v>0</v>
      </c>
      <c r="P88" s="168">
        <v>0</v>
      </c>
      <c r="Q88" s="223"/>
      <c r="R88" s="168">
        <v>0</v>
      </c>
      <c r="S88" s="168">
        <v>0</v>
      </c>
      <c r="T88" s="246">
        <v>0</v>
      </c>
      <c r="U88" s="246">
        <v>0</v>
      </c>
      <c r="V88" s="247">
        <v>0</v>
      </c>
      <c r="W88" s="248" t="s">
        <v>20</v>
      </c>
      <c r="X88" s="168">
        <v>0</v>
      </c>
      <c r="Y88" s="168">
        <v>0</v>
      </c>
      <c r="Z88" s="168">
        <v>0</v>
      </c>
      <c r="AA88" s="168">
        <v>0</v>
      </c>
      <c r="AB88" s="247">
        <v>0</v>
      </c>
      <c r="AC88" s="223"/>
      <c r="AD88" s="168">
        <v>0</v>
      </c>
      <c r="AE88" s="168">
        <v>0</v>
      </c>
      <c r="AF88" s="250">
        <v>0</v>
      </c>
      <c r="AG88" s="168">
        <v>0</v>
      </c>
      <c r="AH88" s="247">
        <v>0</v>
      </c>
      <c r="AI88" s="251" t="s">
        <v>20</v>
      </c>
      <c r="AJ88" s="168">
        <v>0</v>
      </c>
      <c r="AK88" s="168">
        <v>0</v>
      </c>
      <c r="AL88" s="168">
        <v>0</v>
      </c>
      <c r="AM88" s="168">
        <v>0</v>
      </c>
      <c r="AN88" s="247">
        <v>0</v>
      </c>
      <c r="AO88" s="223"/>
      <c r="AP88" s="252">
        <v>0</v>
      </c>
      <c r="AQ88" s="244">
        <v>0</v>
      </c>
      <c r="AR88" s="254">
        <v>0</v>
      </c>
    </row>
    <row r="89" spans="1:44" x14ac:dyDescent="0.3">
      <c r="A89" t="s">
        <v>22</v>
      </c>
      <c r="B89" s="239" t="s">
        <v>194</v>
      </c>
      <c r="C89" s="238">
        <v>167627705.88235295</v>
      </c>
      <c r="D89" s="223"/>
      <c r="E89" s="239" t="s">
        <v>194</v>
      </c>
      <c r="F89" s="240">
        <v>8.941401126197018E-3</v>
      </c>
      <c r="G89" s="241">
        <v>64310517.940307863</v>
      </c>
      <c r="H89" s="235"/>
      <c r="I89" s="242">
        <v>2.833671850702497E-3</v>
      </c>
      <c r="J89" s="241">
        <v>2269357.4363224977</v>
      </c>
      <c r="K89" s="235"/>
      <c r="L89" s="243">
        <v>106.23655885907483</v>
      </c>
      <c r="M89" s="244">
        <v>3.4878815639986156E-3</v>
      </c>
      <c r="N89" s="245" t="s">
        <v>22</v>
      </c>
      <c r="O89">
        <v>45.8</v>
      </c>
      <c r="P89" s="168">
        <v>45.8</v>
      </c>
      <c r="Q89" s="223"/>
      <c r="R89" s="239" t="s">
        <v>194</v>
      </c>
      <c r="S89" s="239" t="s">
        <v>194</v>
      </c>
      <c r="T89" s="246">
        <v>471.78333333333347</v>
      </c>
      <c r="U89" s="246">
        <v>1345.7631578947369</v>
      </c>
      <c r="V89" s="247">
        <v>634.90862850877215</v>
      </c>
      <c r="W89" s="248" t="s">
        <v>22</v>
      </c>
      <c r="X89">
        <v>1.1000000000000001</v>
      </c>
      <c r="Y89">
        <v>422</v>
      </c>
      <c r="Z89" s="168">
        <v>1.1000000000000001</v>
      </c>
      <c r="AA89" s="168">
        <v>422</v>
      </c>
      <c r="AB89" s="247">
        <v>0.4642</v>
      </c>
      <c r="AC89" s="223"/>
      <c r="AD89">
        <v>65.7</v>
      </c>
      <c r="AE89">
        <v>129</v>
      </c>
      <c r="AF89" s="250">
        <v>65.7</v>
      </c>
      <c r="AG89" s="168">
        <v>129</v>
      </c>
      <c r="AH89" s="247">
        <v>8.4752999999999989</v>
      </c>
      <c r="AI89" s="251" t="s">
        <v>22</v>
      </c>
      <c r="AJ89">
        <v>24.6</v>
      </c>
      <c r="AK89">
        <v>57</v>
      </c>
      <c r="AL89" s="168">
        <v>24.6</v>
      </c>
      <c r="AM89" s="168">
        <v>57</v>
      </c>
      <c r="AN89" s="247">
        <v>1.4022000000000001</v>
      </c>
      <c r="AO89" s="223"/>
      <c r="AP89" s="252">
        <v>281.07104309842111</v>
      </c>
      <c r="AQ89" s="244">
        <v>7.427441023329537E-3</v>
      </c>
      <c r="AR89" s="254">
        <v>7.8005966158862889E-3</v>
      </c>
    </row>
    <row r="90" spans="1:44" x14ac:dyDescent="0.3">
      <c r="A90" t="s">
        <v>24</v>
      </c>
      <c r="B90" s="237">
        <v>7786715000</v>
      </c>
      <c r="C90" s="238">
        <v>7786715000</v>
      </c>
      <c r="D90" s="223"/>
      <c r="E90" s="239" t="s">
        <v>194</v>
      </c>
      <c r="F90" s="240">
        <v>8.941401126197018E-3</v>
      </c>
      <c r="G90" s="241">
        <v>64310517.940307863</v>
      </c>
      <c r="H90" s="235"/>
      <c r="I90" s="242">
        <v>0.1316309555678635</v>
      </c>
      <c r="J90" s="241">
        <v>105417177.29034576</v>
      </c>
      <c r="K90" s="235"/>
      <c r="L90" s="243">
        <v>3609.0424065566249</v>
      </c>
      <c r="M90" s="244">
        <v>0.11848945983101915</v>
      </c>
      <c r="N90" s="245" t="s">
        <v>24</v>
      </c>
      <c r="O90">
        <v>175.9</v>
      </c>
      <c r="P90" s="168">
        <v>175.9</v>
      </c>
      <c r="Q90" s="223"/>
      <c r="R90" s="239" t="s">
        <v>194</v>
      </c>
      <c r="S90" s="239" t="s">
        <v>194</v>
      </c>
      <c r="T90" s="246">
        <v>471.78333333333347</v>
      </c>
      <c r="U90" s="246">
        <v>1345.7631578947369</v>
      </c>
      <c r="V90" s="247">
        <v>634.90862850877215</v>
      </c>
      <c r="W90" s="248" t="s">
        <v>24</v>
      </c>
      <c r="X90">
        <v>1.5</v>
      </c>
      <c r="Y90">
        <v>473</v>
      </c>
      <c r="Z90" s="168">
        <v>1.5</v>
      </c>
      <c r="AA90" s="168">
        <v>473</v>
      </c>
      <c r="AB90" s="247">
        <v>0.70950000000000002</v>
      </c>
      <c r="AC90" s="223"/>
      <c r="AD90">
        <v>65.599999999999994</v>
      </c>
      <c r="AE90">
        <v>255</v>
      </c>
      <c r="AF90" s="250">
        <v>65.599999999999994</v>
      </c>
      <c r="AG90" s="168">
        <v>255</v>
      </c>
      <c r="AH90" s="247">
        <v>16.727999999999998</v>
      </c>
      <c r="AI90" s="251" t="s">
        <v>24</v>
      </c>
      <c r="AJ90">
        <v>24.8</v>
      </c>
      <c r="AK90">
        <v>68</v>
      </c>
      <c r="AL90" s="168">
        <v>24.8</v>
      </c>
      <c r="AM90" s="168">
        <v>68</v>
      </c>
      <c r="AN90" s="247">
        <v>1.6863999999999999</v>
      </c>
      <c r="AO90" s="223"/>
      <c r="AP90" s="252">
        <v>284.89656941842117</v>
      </c>
      <c r="AQ90" s="244">
        <v>7.5285324442449456E-3</v>
      </c>
      <c r="AR90" s="254">
        <v>7.9067668827939586E-3</v>
      </c>
    </row>
    <row r="91" spans="1:44" x14ac:dyDescent="0.3">
      <c r="A91" t="s">
        <v>28</v>
      </c>
      <c r="B91" s="168">
        <v>0</v>
      </c>
      <c r="C91" s="238">
        <v>0</v>
      </c>
      <c r="D91" s="223"/>
      <c r="E91" s="168">
        <v>0</v>
      </c>
      <c r="F91" s="240">
        <v>0</v>
      </c>
      <c r="G91" s="241">
        <v>0</v>
      </c>
      <c r="H91" s="235"/>
      <c r="I91" s="242">
        <v>0</v>
      </c>
      <c r="J91" s="241">
        <v>0</v>
      </c>
      <c r="K91" s="235"/>
      <c r="L91" s="243">
        <v>0</v>
      </c>
      <c r="M91" s="244">
        <v>0</v>
      </c>
      <c r="N91" s="245" t="s">
        <v>28</v>
      </c>
      <c r="O91">
        <v>10.5</v>
      </c>
      <c r="P91" s="168">
        <v>10.5</v>
      </c>
      <c r="Q91" s="223"/>
      <c r="R91">
        <v>15.2</v>
      </c>
      <c r="S91">
        <v>1128</v>
      </c>
      <c r="T91" s="246">
        <v>15.2</v>
      </c>
      <c r="U91" s="246">
        <v>1128</v>
      </c>
      <c r="V91" s="247">
        <v>17.145600000000002</v>
      </c>
      <c r="W91" s="248" t="s">
        <v>28</v>
      </c>
      <c r="X91" s="239" t="s">
        <v>194</v>
      </c>
      <c r="Y91" s="239" t="s">
        <v>194</v>
      </c>
      <c r="Z91" s="168">
        <v>0.46666666666666451</v>
      </c>
      <c r="AA91" s="168">
        <v>98.541666666666686</v>
      </c>
      <c r="AB91" s="247">
        <v>4.5986111111110908E-2</v>
      </c>
      <c r="AC91" s="223"/>
      <c r="AD91">
        <v>3.3</v>
      </c>
      <c r="AE91">
        <v>274</v>
      </c>
      <c r="AF91" s="250">
        <v>3.3</v>
      </c>
      <c r="AG91" s="168">
        <v>274</v>
      </c>
      <c r="AH91" s="247">
        <v>0.90419999999999989</v>
      </c>
      <c r="AI91" s="251" t="s">
        <v>28</v>
      </c>
      <c r="AJ91">
        <v>1.1000000000000001</v>
      </c>
      <c r="AK91">
        <v>127</v>
      </c>
      <c r="AL91" s="168">
        <v>1.1000000000000001</v>
      </c>
      <c r="AM91" s="168">
        <v>127</v>
      </c>
      <c r="AN91" s="247">
        <v>0.13970000000000002</v>
      </c>
      <c r="AO91" s="223"/>
      <c r="AP91" s="252">
        <v>7.9433777500000016</v>
      </c>
      <c r="AQ91" s="244">
        <v>2.0990767712593481E-4</v>
      </c>
      <c r="AR91" s="254">
        <v>2.2045346582948847E-4</v>
      </c>
    </row>
    <row r="92" spans="1:44" x14ac:dyDescent="0.3">
      <c r="A92" t="s">
        <v>30</v>
      </c>
      <c r="B92" s="239" t="s">
        <v>194</v>
      </c>
      <c r="C92" s="238">
        <v>167627705.88235295</v>
      </c>
      <c r="D92" s="223"/>
      <c r="E92" s="239" t="s">
        <v>194</v>
      </c>
      <c r="F92" s="240">
        <v>8.941401126197018E-3</v>
      </c>
      <c r="G92" s="241">
        <v>64310517.940307863</v>
      </c>
      <c r="H92" s="235"/>
      <c r="I92" s="242">
        <v>2.833671850702497E-3</v>
      </c>
      <c r="J92" s="241">
        <v>2269357.4363224977</v>
      </c>
      <c r="K92" s="235"/>
      <c r="L92" s="243">
        <v>106.23655885907483</v>
      </c>
      <c r="M92" s="244">
        <v>3.4878815639986156E-3</v>
      </c>
      <c r="N92" s="245" t="s">
        <v>30</v>
      </c>
      <c r="O92">
        <v>396</v>
      </c>
      <c r="P92" s="168">
        <v>396</v>
      </c>
      <c r="Q92" s="223"/>
      <c r="R92">
        <v>531.70000000000005</v>
      </c>
      <c r="S92">
        <v>1312</v>
      </c>
      <c r="T92" s="246">
        <v>531.70000000000005</v>
      </c>
      <c r="U92" s="246">
        <v>1312</v>
      </c>
      <c r="V92" s="247">
        <v>697.59040000000016</v>
      </c>
      <c r="W92" s="248" t="s">
        <v>30</v>
      </c>
      <c r="X92">
        <v>30</v>
      </c>
      <c r="Y92">
        <v>82</v>
      </c>
      <c r="Z92" s="168">
        <v>30</v>
      </c>
      <c r="AA92" s="168">
        <v>82</v>
      </c>
      <c r="AB92" s="247">
        <v>2.46</v>
      </c>
      <c r="AC92" s="223"/>
      <c r="AD92">
        <v>177.4</v>
      </c>
      <c r="AE92">
        <v>273</v>
      </c>
      <c r="AF92" s="250">
        <v>177.4</v>
      </c>
      <c r="AG92" s="168">
        <v>273</v>
      </c>
      <c r="AH92" s="247">
        <v>48.430199999999999</v>
      </c>
      <c r="AI92" s="251" t="s">
        <v>30</v>
      </c>
      <c r="AJ92">
        <v>1.8</v>
      </c>
      <c r="AK92">
        <v>138</v>
      </c>
      <c r="AL92" s="168">
        <v>1.8</v>
      </c>
      <c r="AM92" s="168">
        <v>138</v>
      </c>
      <c r="AN92" s="247">
        <v>0.24840000000000001</v>
      </c>
      <c r="AO92" s="223"/>
      <c r="AP92" s="252">
        <v>326.14635240000007</v>
      </c>
      <c r="AQ92" s="244">
        <v>8.618578316432271E-3</v>
      </c>
      <c r="AR92" s="254">
        <v>9.0515767998350215E-3</v>
      </c>
    </row>
    <row r="93" spans="1:44" x14ac:dyDescent="0.3">
      <c r="A93" t="s">
        <v>32</v>
      </c>
      <c r="B93" s="239" t="s">
        <v>194</v>
      </c>
      <c r="C93" s="238">
        <v>167627705.88235295</v>
      </c>
      <c r="D93" s="223"/>
      <c r="E93" s="237">
        <v>1691000</v>
      </c>
      <c r="F93" s="240">
        <v>2.3677132958233033E-4</v>
      </c>
      <c r="G93" s="241">
        <v>1702964.2920551246</v>
      </c>
      <c r="H93" s="235"/>
      <c r="I93" s="242">
        <v>2.833671850702497E-3</v>
      </c>
      <c r="J93" s="241">
        <v>2269357.4363224977</v>
      </c>
      <c r="K93" s="235"/>
      <c r="L93" s="243">
        <v>77.837772524227404</v>
      </c>
      <c r="M93" s="244">
        <v>2.5555132309029974E-3</v>
      </c>
      <c r="N93" s="245" t="s">
        <v>32</v>
      </c>
      <c r="O93">
        <v>3524</v>
      </c>
      <c r="P93" s="168">
        <v>3524</v>
      </c>
      <c r="Q93" s="223"/>
      <c r="R93" s="239" t="s">
        <v>194</v>
      </c>
      <c r="S93" s="239" t="s">
        <v>194</v>
      </c>
      <c r="T93" s="246">
        <v>471.78333333333347</v>
      </c>
      <c r="U93" s="246">
        <v>1345.7631578947369</v>
      </c>
      <c r="V93" s="247">
        <v>634.90862850877215</v>
      </c>
      <c r="W93" s="248" t="s">
        <v>32</v>
      </c>
      <c r="X93">
        <v>1</v>
      </c>
      <c r="Y93">
        <v>375</v>
      </c>
      <c r="Z93" s="168">
        <v>1</v>
      </c>
      <c r="AA93" s="168">
        <v>375</v>
      </c>
      <c r="AB93" s="247">
        <v>0.375</v>
      </c>
      <c r="AC93" s="223"/>
      <c r="AD93">
        <v>12788.6</v>
      </c>
      <c r="AE93">
        <v>288</v>
      </c>
      <c r="AF93" s="250">
        <v>12788.6</v>
      </c>
      <c r="AG93" s="168">
        <v>288</v>
      </c>
      <c r="AH93" s="247">
        <v>3683.1168000000002</v>
      </c>
      <c r="AI93" s="251" t="s">
        <v>32</v>
      </c>
      <c r="AJ93">
        <v>51.4</v>
      </c>
      <c r="AK93">
        <v>76</v>
      </c>
      <c r="AL93" s="168">
        <v>51.4</v>
      </c>
      <c r="AM93" s="168">
        <v>76</v>
      </c>
      <c r="AN93" s="247">
        <v>3.9063999999999997</v>
      </c>
      <c r="AO93" s="223"/>
      <c r="AP93" s="252">
        <v>1882.796854498421</v>
      </c>
      <c r="AQ93" s="244">
        <v>4.9753836046356997E-2</v>
      </c>
      <c r="AR93" s="254">
        <v>5.2253475170186379E-2</v>
      </c>
    </row>
    <row r="94" spans="1:44" x14ac:dyDescent="0.3">
      <c r="A94" t="s">
        <v>34</v>
      </c>
      <c r="B94" s="237">
        <v>343669000</v>
      </c>
      <c r="C94" s="238">
        <v>343669000</v>
      </c>
      <c r="D94" s="223"/>
      <c r="E94" s="237">
        <v>945495000</v>
      </c>
      <c r="F94" s="240">
        <v>0.1323868174236815</v>
      </c>
      <c r="G94" s="241">
        <v>952184638.27123606</v>
      </c>
      <c r="H94" s="235"/>
      <c r="I94" s="242">
        <v>5.8095716703452076E-3</v>
      </c>
      <c r="J94" s="241">
        <v>4652618.7104826411</v>
      </c>
      <c r="K94" s="235"/>
      <c r="L94" s="243">
        <v>589.90963816690748</v>
      </c>
      <c r="M94" s="244">
        <v>1.9367484917473813E-2</v>
      </c>
      <c r="N94" s="245" t="s">
        <v>34</v>
      </c>
      <c r="O94">
        <v>1841.7</v>
      </c>
      <c r="P94" s="168">
        <v>1841.7</v>
      </c>
      <c r="Q94" s="223"/>
      <c r="R94">
        <v>45.3</v>
      </c>
      <c r="S94">
        <v>1176</v>
      </c>
      <c r="T94" s="246">
        <v>45.3</v>
      </c>
      <c r="U94" s="246">
        <v>1176</v>
      </c>
      <c r="V94" s="247">
        <v>53.272799999999997</v>
      </c>
      <c r="W94" s="248" t="s">
        <v>34</v>
      </c>
      <c r="X94">
        <v>5.5</v>
      </c>
      <c r="Y94">
        <v>364</v>
      </c>
      <c r="Z94" s="168">
        <v>5.5</v>
      </c>
      <c r="AA94" s="168">
        <v>364</v>
      </c>
      <c r="AB94" s="247">
        <v>2.0019999999999998</v>
      </c>
      <c r="AC94" s="223"/>
      <c r="AD94">
        <v>8641.2000000000007</v>
      </c>
      <c r="AE94">
        <v>280</v>
      </c>
      <c r="AF94" s="250">
        <v>8641.2000000000007</v>
      </c>
      <c r="AG94" s="168">
        <v>280</v>
      </c>
      <c r="AH94" s="247">
        <v>2419.5360000000001</v>
      </c>
      <c r="AI94" s="251" t="s">
        <v>34</v>
      </c>
      <c r="AJ94">
        <v>74</v>
      </c>
      <c r="AK94">
        <v>111</v>
      </c>
      <c r="AL94" s="168">
        <v>74</v>
      </c>
      <c r="AM94" s="168">
        <v>111</v>
      </c>
      <c r="AN94" s="247">
        <v>8.2140000000000004</v>
      </c>
      <c r="AO94" s="223"/>
      <c r="AP94" s="252">
        <v>1081.6056028800001</v>
      </c>
      <c r="AQ94" s="244">
        <v>2.8581961831909239E-2</v>
      </c>
      <c r="AR94" s="254">
        <v>3.0017923271430637E-2</v>
      </c>
    </row>
    <row r="95" spans="1:44" x14ac:dyDescent="0.3">
      <c r="A95" t="s">
        <v>36</v>
      </c>
      <c r="B95" s="259">
        <v>51236000</v>
      </c>
      <c r="C95" s="238">
        <v>51236000</v>
      </c>
      <c r="D95" s="223"/>
      <c r="E95" s="259">
        <v>554422000</v>
      </c>
      <c r="F95" s="240">
        <v>7.762935191584551E-2</v>
      </c>
      <c r="G95" s="241">
        <v>558344688.78165972</v>
      </c>
      <c r="H95" s="235"/>
      <c r="I95" s="242">
        <v>8.6612180354296445E-4</v>
      </c>
      <c r="J95" s="241">
        <v>693637.1108545973</v>
      </c>
      <c r="K95" s="235"/>
      <c r="L95" s="243">
        <v>276.82043422484446</v>
      </c>
      <c r="M95" s="244">
        <v>9.0883675021110784E-3</v>
      </c>
      <c r="N95" s="245" t="s">
        <v>36</v>
      </c>
      <c r="O95">
        <v>8960.4</v>
      </c>
      <c r="P95" s="168">
        <v>8960.4</v>
      </c>
      <c r="Q95" s="223"/>
      <c r="R95" s="239" t="s">
        <v>194</v>
      </c>
      <c r="S95" s="239" t="s">
        <v>194</v>
      </c>
      <c r="T95" s="246">
        <v>471.78333333333347</v>
      </c>
      <c r="U95" s="246">
        <v>1345.7631578947369</v>
      </c>
      <c r="V95" s="247">
        <v>634.90862850877215</v>
      </c>
      <c r="W95" s="248" t="s">
        <v>36</v>
      </c>
      <c r="X95" s="239" t="s">
        <v>194</v>
      </c>
      <c r="Y95" s="239" t="s">
        <v>194</v>
      </c>
      <c r="Z95" s="168">
        <v>0.46666666666666451</v>
      </c>
      <c r="AA95" s="168">
        <v>98.541666666666686</v>
      </c>
      <c r="AB95" s="247">
        <v>4.5986111111110908E-2</v>
      </c>
      <c r="AC95" s="223"/>
      <c r="AD95">
        <v>40346.699999999997</v>
      </c>
      <c r="AE95">
        <v>286</v>
      </c>
      <c r="AF95" s="250">
        <v>40346.699999999997</v>
      </c>
      <c r="AG95" s="168">
        <v>286</v>
      </c>
      <c r="AH95" s="247">
        <v>11539.156199999999</v>
      </c>
      <c r="AI95" s="251" t="s">
        <v>36</v>
      </c>
      <c r="AJ95">
        <v>2</v>
      </c>
      <c r="AK95">
        <v>149</v>
      </c>
      <c r="AL95" s="168">
        <v>2</v>
      </c>
      <c r="AM95" s="168">
        <v>149</v>
      </c>
      <c r="AN95" s="247">
        <v>0.29799999999999999</v>
      </c>
      <c r="AO95" s="223"/>
      <c r="AP95" s="252">
        <v>5303.1724796484204</v>
      </c>
      <c r="AQ95" s="244">
        <v>0.14013894990719578</v>
      </c>
      <c r="AR95" s="254">
        <v>0.14717954877949199</v>
      </c>
    </row>
    <row r="96" spans="1:44" x14ac:dyDescent="0.3">
      <c r="A96" t="s">
        <v>38</v>
      </c>
      <c r="B96" s="239" t="s">
        <v>194</v>
      </c>
      <c r="C96" s="238">
        <v>167627705.88235295</v>
      </c>
      <c r="D96" s="223"/>
      <c r="E96" s="239" t="s">
        <v>194</v>
      </c>
      <c r="F96" s="240">
        <v>8.941401126197018E-3</v>
      </c>
      <c r="G96" s="241">
        <v>64310517.940307863</v>
      </c>
      <c r="H96" s="235"/>
      <c r="I96" s="242">
        <v>2.833671850702497E-3</v>
      </c>
      <c r="J96" s="241">
        <v>2269357.4363224977</v>
      </c>
      <c r="K96" s="235"/>
      <c r="L96" s="243">
        <v>106.23655885907483</v>
      </c>
      <c r="M96" s="244">
        <v>3.4878815639986156E-3</v>
      </c>
      <c r="N96" s="245" t="s">
        <v>38</v>
      </c>
      <c r="O96">
        <v>6028</v>
      </c>
      <c r="P96" s="168">
        <v>6028</v>
      </c>
      <c r="Q96" s="223"/>
      <c r="R96">
        <v>6702.9</v>
      </c>
      <c r="S96">
        <v>1385</v>
      </c>
      <c r="T96" s="246">
        <v>6702.9</v>
      </c>
      <c r="U96" s="246">
        <v>1385</v>
      </c>
      <c r="V96" s="247">
        <v>9283.5164999999997</v>
      </c>
      <c r="W96" s="248" t="s">
        <v>38</v>
      </c>
      <c r="X96">
        <v>0.3</v>
      </c>
      <c r="Y96">
        <v>452</v>
      </c>
      <c r="Z96" s="168">
        <v>0.3</v>
      </c>
      <c r="AA96" s="168">
        <v>452</v>
      </c>
      <c r="AB96" s="247">
        <v>0.1356</v>
      </c>
      <c r="AC96" s="223"/>
      <c r="AD96" s="239" t="s">
        <v>194</v>
      </c>
      <c r="AE96" s="239" t="s">
        <v>194</v>
      </c>
      <c r="AF96" s="250">
        <v>4288.9400000000051</v>
      </c>
      <c r="AG96" s="168">
        <v>265</v>
      </c>
      <c r="AH96" s="247">
        <v>1136.5691000000013</v>
      </c>
      <c r="AI96" s="251" t="s">
        <v>38</v>
      </c>
      <c r="AJ96">
        <v>5.0999999999999996</v>
      </c>
      <c r="AK96">
        <v>95</v>
      </c>
      <c r="AL96" s="168">
        <v>5.0999999999999996</v>
      </c>
      <c r="AM96" s="168">
        <v>95</v>
      </c>
      <c r="AN96" s="247">
        <v>0.48449999999999993</v>
      </c>
      <c r="AO96" s="223"/>
      <c r="AP96" s="252">
        <v>4539.25940292</v>
      </c>
      <c r="AQ96" s="244">
        <v>0.11995216986111416</v>
      </c>
      <c r="AR96" s="254">
        <v>0.12597858230685408</v>
      </c>
    </row>
    <row r="97" spans="1:44" x14ac:dyDescent="0.3">
      <c r="A97" t="s">
        <v>40</v>
      </c>
      <c r="B97" s="237">
        <v>1842974000</v>
      </c>
      <c r="C97" s="238">
        <v>1842974000</v>
      </c>
      <c r="D97" s="223"/>
      <c r="E97" s="239" t="s">
        <v>194</v>
      </c>
      <c r="F97" s="240">
        <v>8.941401126197018E-3</v>
      </c>
      <c r="G97" s="241">
        <v>64310517.940307863</v>
      </c>
      <c r="H97" s="235"/>
      <c r="I97" s="242">
        <v>3.1154656194136768E-2</v>
      </c>
      <c r="J97" s="241">
        <v>24950331.03169921</v>
      </c>
      <c r="K97" s="235"/>
      <c r="L97" s="243">
        <v>876.46172749370237</v>
      </c>
      <c r="M97" s="244">
        <v>2.8775355053911666E-2</v>
      </c>
      <c r="N97" s="245" t="s">
        <v>40</v>
      </c>
      <c r="O97">
        <v>624.79999999999995</v>
      </c>
      <c r="P97" s="168">
        <v>624.79999999999995</v>
      </c>
      <c r="Q97" s="223"/>
      <c r="R97">
        <v>48.8</v>
      </c>
      <c r="S97">
        <v>1088</v>
      </c>
      <c r="T97" s="246">
        <v>48.8</v>
      </c>
      <c r="U97" s="246">
        <v>1088</v>
      </c>
      <c r="V97" s="247">
        <v>53.0944</v>
      </c>
      <c r="W97" s="248" t="s">
        <v>40</v>
      </c>
      <c r="X97" s="168">
        <v>0.3</v>
      </c>
      <c r="Y97" s="168">
        <v>394</v>
      </c>
      <c r="Z97" s="168">
        <v>0.3</v>
      </c>
      <c r="AA97" s="168">
        <v>245</v>
      </c>
      <c r="AB97" s="247">
        <v>7.3499999999999996E-2</v>
      </c>
      <c r="AC97" s="223"/>
      <c r="AD97" s="239" t="s">
        <v>194</v>
      </c>
      <c r="AE97" s="239" t="s">
        <v>194</v>
      </c>
      <c r="AF97" s="250">
        <v>4288.9400000000051</v>
      </c>
      <c r="AG97" s="168">
        <v>265</v>
      </c>
      <c r="AH97" s="247">
        <v>1136.5691000000013</v>
      </c>
      <c r="AI97" s="251" t="s">
        <v>40</v>
      </c>
      <c r="AJ97">
        <v>18</v>
      </c>
      <c r="AK97">
        <v>117</v>
      </c>
      <c r="AL97" s="168">
        <v>18</v>
      </c>
      <c r="AM97" s="168">
        <v>117</v>
      </c>
      <c r="AN97" s="247">
        <v>2.1059999999999999</v>
      </c>
      <c r="AO97" s="223"/>
      <c r="AP97" s="252">
        <v>519.16681080000046</v>
      </c>
      <c r="AQ97" s="244">
        <v>1.3719239185862432E-2</v>
      </c>
      <c r="AR97" s="254">
        <v>1.4408495527548389E-2</v>
      </c>
    </row>
    <row r="98" spans="1:44" x14ac:dyDescent="0.3">
      <c r="A98" t="s">
        <v>42</v>
      </c>
      <c r="B98" s="237">
        <v>1197214000</v>
      </c>
      <c r="C98" s="238">
        <v>1197214000</v>
      </c>
      <c r="D98" s="223"/>
      <c r="E98" s="168">
        <v>0</v>
      </c>
      <c r="F98" s="240">
        <v>0</v>
      </c>
      <c r="G98" s="241">
        <v>0</v>
      </c>
      <c r="H98" s="235"/>
      <c r="I98" s="242">
        <v>2.0238370460357692E-2</v>
      </c>
      <c r="J98" s="241">
        <v>16207979.936659299</v>
      </c>
      <c r="K98" s="235"/>
      <c r="L98" s="243">
        <v>550.40821009926867</v>
      </c>
      <c r="M98" s="244">
        <v>1.8070602712436483E-2</v>
      </c>
      <c r="N98" s="245" t="s">
        <v>42</v>
      </c>
      <c r="O98">
        <v>5</v>
      </c>
      <c r="P98" s="168">
        <v>5</v>
      </c>
      <c r="Q98" s="223"/>
      <c r="R98">
        <v>7.5</v>
      </c>
      <c r="S98">
        <v>843</v>
      </c>
      <c r="T98" s="246">
        <v>7.5</v>
      </c>
      <c r="U98" s="246">
        <v>843</v>
      </c>
      <c r="V98" s="247">
        <v>6.3224999999999998</v>
      </c>
      <c r="W98" s="248" t="s">
        <v>42</v>
      </c>
      <c r="X98">
        <v>0.1</v>
      </c>
      <c r="Y98">
        <v>514</v>
      </c>
      <c r="Z98" s="168">
        <v>0.1</v>
      </c>
      <c r="AA98" s="168">
        <v>514</v>
      </c>
      <c r="AB98" s="247">
        <v>5.1400000000000001E-2</v>
      </c>
      <c r="AC98" s="223"/>
      <c r="AD98">
        <v>6.2</v>
      </c>
      <c r="AE98">
        <v>227</v>
      </c>
      <c r="AF98" s="250">
        <v>6.2</v>
      </c>
      <c r="AG98" s="168">
        <v>227</v>
      </c>
      <c r="AH98" s="247">
        <v>1.4074</v>
      </c>
      <c r="AI98" s="251" t="s">
        <v>42</v>
      </c>
      <c r="AJ98">
        <v>4.7</v>
      </c>
      <c r="AK98">
        <v>57</v>
      </c>
      <c r="AL98" s="168">
        <v>4.7</v>
      </c>
      <c r="AM98" s="168">
        <v>57</v>
      </c>
      <c r="AN98" s="247">
        <v>0.26789999999999997</v>
      </c>
      <c r="AO98" s="223"/>
      <c r="AP98" s="252">
        <v>3.5062315199999996</v>
      </c>
      <c r="AQ98" s="244">
        <v>9.2653898252407225E-5</v>
      </c>
      <c r="AR98" s="254">
        <v>9.730884202058692E-5</v>
      </c>
    </row>
    <row r="99" spans="1:44" x14ac:dyDescent="0.3">
      <c r="A99" t="s">
        <v>44</v>
      </c>
      <c r="B99" s="239" t="s">
        <v>194</v>
      </c>
      <c r="C99" s="238">
        <v>167627705.88235295</v>
      </c>
      <c r="D99" s="223"/>
      <c r="E99" s="239" t="s">
        <v>194</v>
      </c>
      <c r="F99" s="240">
        <v>8.941401126197018E-3</v>
      </c>
      <c r="G99" s="241">
        <v>64310517.940307863</v>
      </c>
      <c r="H99" s="235"/>
      <c r="I99" s="242">
        <v>2.833671850702497E-3</v>
      </c>
      <c r="J99" s="241">
        <v>2269357.4363224977</v>
      </c>
      <c r="K99" s="235"/>
      <c r="L99" s="243">
        <v>106.23655885907483</v>
      </c>
      <c r="M99" s="244">
        <v>3.4878815639986156E-3</v>
      </c>
      <c r="N99" s="245" t="s">
        <v>44</v>
      </c>
      <c r="O99" s="255" t="s">
        <v>60</v>
      </c>
      <c r="P99" s="256">
        <v>5.7666666666666666</v>
      </c>
      <c r="Q99" s="223"/>
      <c r="R99" s="255" t="s">
        <v>60</v>
      </c>
      <c r="S99" s="255" t="s">
        <v>60</v>
      </c>
      <c r="T99" s="246">
        <v>6.3</v>
      </c>
      <c r="U99" s="246">
        <v>1167</v>
      </c>
      <c r="V99" s="247">
        <v>7.3521000000000001</v>
      </c>
      <c r="W99" s="248" t="s">
        <v>44</v>
      </c>
      <c r="X99" s="255" t="s">
        <v>60</v>
      </c>
      <c r="Y99" s="255" t="s">
        <v>60</v>
      </c>
      <c r="Z99" s="168">
        <v>0.5</v>
      </c>
      <c r="AA99" s="168">
        <v>98.541666666666686</v>
      </c>
      <c r="AB99" s="247">
        <v>4.927083333333334E-2</v>
      </c>
      <c r="AC99" s="223"/>
      <c r="AD99" s="255" t="s">
        <v>60</v>
      </c>
      <c r="AE99" s="255" t="s">
        <v>60</v>
      </c>
      <c r="AF99" s="257">
        <v>5.9333333333333336</v>
      </c>
      <c r="AG99" s="168">
        <v>274</v>
      </c>
      <c r="AH99" s="247">
        <v>1.6257333333333335</v>
      </c>
      <c r="AI99" s="251" t="s">
        <v>44</v>
      </c>
      <c r="AJ99" s="255" t="s">
        <v>60</v>
      </c>
      <c r="AK99" s="255" t="s">
        <v>60</v>
      </c>
      <c r="AL99" s="256">
        <v>7.5666666666666664</v>
      </c>
      <c r="AM99" s="168">
        <v>94</v>
      </c>
      <c r="AN99" s="247">
        <v>0.7112666666666666</v>
      </c>
      <c r="AO99" s="223"/>
      <c r="AP99" s="252">
        <v>4.2420343349999996</v>
      </c>
      <c r="AQ99" s="244">
        <v>1.1209785075981177E-4</v>
      </c>
      <c r="AR99" s="254">
        <v>1.1772966120343945E-4</v>
      </c>
    </row>
    <row r="100" spans="1:44" x14ac:dyDescent="0.3">
      <c r="A100" t="s">
        <v>46</v>
      </c>
      <c r="B100" s="237">
        <v>873721000</v>
      </c>
      <c r="C100" s="238">
        <v>873721000</v>
      </c>
      <c r="D100" s="223"/>
      <c r="E100" s="239" t="s">
        <v>194</v>
      </c>
      <c r="F100" s="240">
        <v>8.941401126197018E-3</v>
      </c>
      <c r="G100" s="241">
        <v>64310517.940307863</v>
      </c>
      <c r="H100" s="235"/>
      <c r="I100" s="242">
        <v>1.476986510097124E-2</v>
      </c>
      <c r="J100" s="241">
        <v>11828505.545573222</v>
      </c>
      <c r="K100" s="235"/>
      <c r="L100" s="243">
        <v>430.85650665319571</v>
      </c>
      <c r="M100" s="244">
        <v>1.4145567989245536E-2</v>
      </c>
      <c r="N100" s="245" t="s">
        <v>46</v>
      </c>
      <c r="O100" s="260" t="s">
        <v>200</v>
      </c>
      <c r="P100" s="256">
        <v>17.8</v>
      </c>
      <c r="Q100" s="223"/>
      <c r="R100" s="261" t="s">
        <v>200</v>
      </c>
      <c r="S100" s="261" t="s">
        <v>200</v>
      </c>
      <c r="T100" s="246">
        <v>18.5</v>
      </c>
      <c r="U100" s="246">
        <v>1384</v>
      </c>
      <c r="V100" s="247">
        <v>25.603999999999999</v>
      </c>
      <c r="W100" s="248" t="s">
        <v>46</v>
      </c>
      <c r="X100" s="168">
        <v>0</v>
      </c>
      <c r="Y100" s="168">
        <v>0</v>
      </c>
      <c r="Z100" s="168">
        <v>0</v>
      </c>
      <c r="AA100" s="168">
        <v>245</v>
      </c>
      <c r="AB100" s="247">
        <v>0</v>
      </c>
      <c r="AC100" s="223"/>
      <c r="AD100" s="261" t="s">
        <v>200</v>
      </c>
      <c r="AE100" s="261" t="s">
        <v>200</v>
      </c>
      <c r="AF100" s="250">
        <v>9.3000000000000007</v>
      </c>
      <c r="AG100" s="168">
        <v>278</v>
      </c>
      <c r="AH100" s="247">
        <v>2.5854000000000004</v>
      </c>
      <c r="AI100" s="251" t="s">
        <v>46</v>
      </c>
      <c r="AJ100" s="261" t="s">
        <v>200</v>
      </c>
      <c r="AK100" s="261" t="s">
        <v>200</v>
      </c>
      <c r="AL100" s="168">
        <v>16</v>
      </c>
      <c r="AM100" s="168">
        <v>96</v>
      </c>
      <c r="AN100" s="247">
        <v>1.536</v>
      </c>
      <c r="AO100" s="223"/>
      <c r="AP100" s="252">
        <v>12.948384239999999</v>
      </c>
      <c r="AQ100" s="244">
        <v>3.4216744361080677E-4</v>
      </c>
      <c r="AR100" s="254">
        <v>3.5935797999785748E-4</v>
      </c>
    </row>
    <row r="101" spans="1:44" x14ac:dyDescent="0.3">
      <c r="A101" t="s">
        <v>48</v>
      </c>
      <c r="B101" s="168">
        <v>0</v>
      </c>
      <c r="C101" s="238">
        <v>0</v>
      </c>
      <c r="D101" s="223"/>
      <c r="E101" s="168">
        <v>0</v>
      </c>
      <c r="F101" s="240">
        <v>0</v>
      </c>
      <c r="G101" s="241">
        <v>0</v>
      </c>
      <c r="H101" s="235"/>
      <c r="I101" s="242">
        <v>0</v>
      </c>
      <c r="J101" s="241">
        <v>0</v>
      </c>
      <c r="K101" s="235"/>
      <c r="L101" s="243">
        <v>0</v>
      </c>
      <c r="M101" s="244">
        <v>0</v>
      </c>
      <c r="N101" s="245" t="s">
        <v>48</v>
      </c>
      <c r="O101" s="255" t="s">
        <v>60</v>
      </c>
      <c r="P101" s="256">
        <v>5.7666666666666666</v>
      </c>
      <c r="Q101" s="223"/>
      <c r="R101" s="255" t="s">
        <v>60</v>
      </c>
      <c r="S101" s="255" t="s">
        <v>60</v>
      </c>
      <c r="T101" s="246">
        <v>6.3</v>
      </c>
      <c r="U101" s="246">
        <v>1167</v>
      </c>
      <c r="V101" s="247">
        <v>7.3521000000000001</v>
      </c>
      <c r="W101" s="248" t="s">
        <v>48</v>
      </c>
      <c r="X101" s="255" t="s">
        <v>60</v>
      </c>
      <c r="Y101" s="255" t="s">
        <v>60</v>
      </c>
      <c r="Z101" s="168">
        <v>0.5</v>
      </c>
      <c r="AA101" s="168">
        <v>271</v>
      </c>
      <c r="AB101" s="247">
        <v>0.13549999999999998</v>
      </c>
      <c r="AC101" s="223"/>
      <c r="AD101" s="255" t="s">
        <v>60</v>
      </c>
      <c r="AE101" s="255" t="s">
        <v>60</v>
      </c>
      <c r="AF101" s="257">
        <v>5.9333333333333336</v>
      </c>
      <c r="AG101" s="168">
        <v>274</v>
      </c>
      <c r="AH101" s="247">
        <v>1.6257333333333335</v>
      </c>
      <c r="AI101" s="251" t="s">
        <v>48</v>
      </c>
      <c r="AJ101" s="255" t="s">
        <v>60</v>
      </c>
      <c r="AK101" s="255" t="s">
        <v>60</v>
      </c>
      <c r="AL101" s="256">
        <v>7.5666666666666664</v>
      </c>
      <c r="AM101" s="168">
        <v>94</v>
      </c>
      <c r="AN101" s="247">
        <v>0.7112666666666666</v>
      </c>
      <c r="AO101" s="223"/>
      <c r="AP101" s="252">
        <v>4.2795957600000003</v>
      </c>
      <c r="AQ101" s="244">
        <v>1.130904299521195E-4</v>
      </c>
      <c r="AR101" s="254">
        <v>1.1877210770206461E-4</v>
      </c>
    </row>
    <row r="102" spans="1:44" x14ac:dyDescent="0.3">
      <c r="A102" t="s">
        <v>50</v>
      </c>
      <c r="B102" s="239" t="s">
        <v>194</v>
      </c>
      <c r="C102" s="238">
        <v>167627705.88235295</v>
      </c>
      <c r="D102" s="223"/>
      <c r="E102" s="239" t="s">
        <v>194</v>
      </c>
      <c r="F102" s="240">
        <v>8.941401126197018E-3</v>
      </c>
      <c r="G102" s="241">
        <v>64310517.940307863</v>
      </c>
      <c r="H102" s="235"/>
      <c r="I102" s="242">
        <v>2.833671850702497E-3</v>
      </c>
      <c r="J102" s="241">
        <v>2269357.4363224977</v>
      </c>
      <c r="K102" s="235"/>
      <c r="L102" s="243">
        <v>106.23655885907483</v>
      </c>
      <c r="M102" s="244">
        <v>3.4878815639986156E-3</v>
      </c>
      <c r="N102" s="245" t="s">
        <v>50</v>
      </c>
      <c r="O102">
        <v>1242.3</v>
      </c>
      <c r="P102" s="168">
        <v>1242.3</v>
      </c>
      <c r="Q102" s="223"/>
      <c r="R102" s="239" t="s">
        <v>194</v>
      </c>
      <c r="S102" s="239" t="s">
        <v>194</v>
      </c>
      <c r="T102" s="246">
        <v>471.78333333333347</v>
      </c>
      <c r="U102" s="246">
        <v>1345.7631578947369</v>
      </c>
      <c r="V102" s="247">
        <v>634.90862850877215</v>
      </c>
      <c r="W102" s="248" t="s">
        <v>50</v>
      </c>
      <c r="X102">
        <v>1.2</v>
      </c>
      <c r="Y102">
        <v>400</v>
      </c>
      <c r="Z102" s="168">
        <v>1.2</v>
      </c>
      <c r="AA102" s="168">
        <v>400</v>
      </c>
      <c r="AB102" s="247">
        <v>0.48</v>
      </c>
      <c r="AC102" s="223"/>
      <c r="AD102">
        <v>3508.5</v>
      </c>
      <c r="AE102">
        <v>292</v>
      </c>
      <c r="AF102" s="250">
        <v>3508.5</v>
      </c>
      <c r="AG102" s="168">
        <v>292</v>
      </c>
      <c r="AH102" s="247">
        <v>1024.482</v>
      </c>
      <c r="AI102" s="251" t="s">
        <v>50</v>
      </c>
      <c r="AJ102" s="239" t="s">
        <v>194</v>
      </c>
      <c r="AK102" s="239" t="s">
        <v>194</v>
      </c>
      <c r="AL102" s="168">
        <v>46.150000000000034</v>
      </c>
      <c r="AM102" s="168">
        <v>125.5</v>
      </c>
      <c r="AN102" s="247">
        <v>5.7918250000000038</v>
      </c>
      <c r="AO102" s="223"/>
      <c r="AP102" s="252">
        <v>725.5625647484211</v>
      </c>
      <c r="AQ102" s="244">
        <v>1.9173348840910497E-2</v>
      </c>
      <c r="AR102" s="254">
        <v>2.0136620353340497E-2</v>
      </c>
    </row>
    <row r="103" spans="1:44" x14ac:dyDescent="0.3">
      <c r="A103" t="s">
        <v>52</v>
      </c>
      <c r="B103" s="239" t="s">
        <v>194</v>
      </c>
      <c r="C103" s="238">
        <v>167627705.88235295</v>
      </c>
      <c r="D103" s="223"/>
      <c r="E103" s="237">
        <v>1147353000</v>
      </c>
      <c r="F103" s="240">
        <v>0.16065067729762003</v>
      </c>
      <c r="G103" s="241">
        <v>1155470839.374526</v>
      </c>
      <c r="H103" s="235"/>
      <c r="I103" s="242">
        <v>2.833671850702497E-3</v>
      </c>
      <c r="J103" s="241">
        <v>2269357.4363224977</v>
      </c>
      <c r="K103" s="235"/>
      <c r="L103" s="243">
        <v>601.18688066163611</v>
      </c>
      <c r="M103" s="244">
        <v>1.9737731154856959E-2</v>
      </c>
      <c r="N103" s="245" t="s">
        <v>52</v>
      </c>
      <c r="O103">
        <v>2848.4</v>
      </c>
      <c r="P103" s="168">
        <v>2848.4</v>
      </c>
      <c r="Q103" s="223"/>
      <c r="R103" s="239" t="s">
        <v>194</v>
      </c>
      <c r="S103" s="239" t="s">
        <v>194</v>
      </c>
      <c r="T103" s="246">
        <v>471.78333333333347</v>
      </c>
      <c r="U103" s="246">
        <v>1345.7631578947369</v>
      </c>
      <c r="V103" s="247">
        <v>634.90862850877215</v>
      </c>
      <c r="W103" s="248" t="s">
        <v>52</v>
      </c>
      <c r="X103" s="249" t="s">
        <v>194</v>
      </c>
      <c r="Y103" s="249" t="s">
        <v>194</v>
      </c>
      <c r="Z103" s="168">
        <v>0.46666666666666451</v>
      </c>
      <c r="AA103" s="168">
        <v>98.541666666666686</v>
      </c>
      <c r="AB103" s="247">
        <v>4.5986111111110908E-2</v>
      </c>
      <c r="AC103" s="223"/>
      <c r="AD103">
        <v>12013.7</v>
      </c>
      <c r="AE103">
        <v>277</v>
      </c>
      <c r="AF103" s="250">
        <v>12013.7</v>
      </c>
      <c r="AG103" s="168">
        <v>277</v>
      </c>
      <c r="AH103" s="247">
        <v>3327.7949000000003</v>
      </c>
      <c r="AI103" s="251" t="s">
        <v>52</v>
      </c>
      <c r="AJ103">
        <v>5.4</v>
      </c>
      <c r="AK103">
        <v>93</v>
      </c>
      <c r="AL103" s="168">
        <v>5.4</v>
      </c>
      <c r="AM103" s="168">
        <v>93</v>
      </c>
      <c r="AN103" s="247">
        <v>0.50219999999999998</v>
      </c>
      <c r="AO103" s="223"/>
      <c r="AP103" s="252">
        <v>1726.3924468884211</v>
      </c>
      <c r="AQ103" s="244">
        <v>4.5620772389190128E-2</v>
      </c>
      <c r="AR103" s="254">
        <v>4.7912765863162364E-2</v>
      </c>
    </row>
    <row r="104" spans="1:44" x14ac:dyDescent="0.3">
      <c r="A104" t="s">
        <v>54</v>
      </c>
      <c r="B104" s="237">
        <v>4455128000</v>
      </c>
      <c r="C104" s="238">
        <v>4455128000</v>
      </c>
      <c r="D104" s="223"/>
      <c r="E104" s="168">
        <v>0</v>
      </c>
      <c r="F104" s="240">
        <v>0</v>
      </c>
      <c r="G104" s="241">
        <v>0</v>
      </c>
      <c r="H104" s="235"/>
      <c r="I104" s="242">
        <v>7.5311958356912331E-2</v>
      </c>
      <c r="J104" s="241">
        <v>60313883.097966671</v>
      </c>
      <c r="K104" s="235"/>
      <c r="L104" s="243">
        <v>2048.204438173238</v>
      </c>
      <c r="M104" s="244">
        <v>6.7245160949547647E-2</v>
      </c>
      <c r="N104" s="245" t="s">
        <v>54</v>
      </c>
      <c r="O104">
        <v>8.4</v>
      </c>
      <c r="P104" s="168">
        <v>8.4</v>
      </c>
      <c r="Q104" s="223"/>
      <c r="R104">
        <v>6.8</v>
      </c>
      <c r="S104">
        <v>910</v>
      </c>
      <c r="T104" s="246">
        <v>6.8</v>
      </c>
      <c r="U104" s="246">
        <v>910</v>
      </c>
      <c r="V104" s="247">
        <v>6.1879999999999997</v>
      </c>
      <c r="W104" s="248" t="s">
        <v>54</v>
      </c>
      <c r="X104">
        <v>0.1</v>
      </c>
      <c r="Y104" s="168">
        <v>481</v>
      </c>
      <c r="Z104" s="168">
        <v>0.1</v>
      </c>
      <c r="AA104" s="168">
        <v>245</v>
      </c>
      <c r="AB104" s="247">
        <v>2.4500000000000001E-2</v>
      </c>
      <c r="AC104" s="223"/>
      <c r="AD104">
        <v>36.5</v>
      </c>
      <c r="AE104">
        <v>170</v>
      </c>
      <c r="AF104" s="250">
        <v>36.5</v>
      </c>
      <c r="AG104" s="168">
        <v>170</v>
      </c>
      <c r="AH104" s="247">
        <v>6.2050000000000001</v>
      </c>
      <c r="AI104" s="251" t="s">
        <v>54</v>
      </c>
      <c r="AJ104">
        <v>8</v>
      </c>
      <c r="AK104">
        <v>62</v>
      </c>
      <c r="AL104" s="168">
        <v>8</v>
      </c>
      <c r="AM104" s="168">
        <v>62</v>
      </c>
      <c r="AN104" s="247">
        <v>0.496</v>
      </c>
      <c r="AO104" s="223"/>
      <c r="AP104" s="252">
        <v>5.6251205999999998</v>
      </c>
      <c r="AQ104" s="244">
        <v>1.4864658786990767E-4</v>
      </c>
      <c r="AR104" s="254">
        <v>1.5611461156796319E-4</v>
      </c>
    </row>
    <row r="105" spans="1:44" x14ac:dyDescent="0.3">
      <c r="A105" t="s">
        <v>56</v>
      </c>
      <c r="B105" s="237">
        <v>2128635000</v>
      </c>
      <c r="C105" s="238">
        <v>2128635000</v>
      </c>
      <c r="D105" s="223"/>
      <c r="E105" s="237">
        <v>364182000</v>
      </c>
      <c r="F105" s="240">
        <v>5.0992227291515216E-2</v>
      </c>
      <c r="G105" s="241">
        <v>366758688.23726755</v>
      </c>
      <c r="H105" s="235"/>
      <c r="I105" s="242">
        <v>3.5983628411364633E-2</v>
      </c>
      <c r="J105" s="241">
        <v>28817632.747755013</v>
      </c>
      <c r="K105" s="235"/>
      <c r="L105" s="243">
        <v>1144.9822551988063</v>
      </c>
      <c r="M105" s="244">
        <v>3.7591226051580086E-2</v>
      </c>
      <c r="N105" s="245" t="s">
        <v>56</v>
      </c>
      <c r="O105">
        <v>1959.8</v>
      </c>
      <c r="P105" s="168">
        <v>1959.8</v>
      </c>
      <c r="Q105" s="223"/>
      <c r="R105">
        <v>88.2</v>
      </c>
      <c r="S105">
        <v>1139</v>
      </c>
      <c r="T105" s="246">
        <v>88.2</v>
      </c>
      <c r="U105" s="246">
        <v>1139</v>
      </c>
      <c r="V105" s="247">
        <v>100.4598</v>
      </c>
      <c r="W105" s="248" t="s">
        <v>56</v>
      </c>
      <c r="X105">
        <v>0.9</v>
      </c>
      <c r="Y105">
        <v>305</v>
      </c>
      <c r="Z105" s="168">
        <v>0.9</v>
      </c>
      <c r="AA105" s="168">
        <v>305</v>
      </c>
      <c r="AB105" s="247">
        <v>0.27450000000000002</v>
      </c>
      <c r="AC105" s="223"/>
      <c r="AD105">
        <v>8632.7999999999993</v>
      </c>
      <c r="AE105">
        <v>294</v>
      </c>
      <c r="AF105" s="250">
        <v>8632.7999999999993</v>
      </c>
      <c r="AG105" s="168">
        <v>294</v>
      </c>
      <c r="AH105" s="247">
        <v>2538.0432000000001</v>
      </c>
      <c r="AI105" s="251" t="s">
        <v>56</v>
      </c>
      <c r="AJ105">
        <v>10.7</v>
      </c>
      <c r="AK105">
        <v>87</v>
      </c>
      <c r="AL105" s="168">
        <v>10.7</v>
      </c>
      <c r="AM105" s="168">
        <v>87</v>
      </c>
      <c r="AN105" s="247">
        <v>0.93089999999999995</v>
      </c>
      <c r="AO105" s="223"/>
      <c r="AP105" s="252">
        <v>1149.8569790399999</v>
      </c>
      <c r="AQ105" s="244">
        <v>3.0385538129208453E-2</v>
      </c>
      <c r="AR105" s="254">
        <v>3.191211147393732E-2</v>
      </c>
    </row>
    <row r="106" spans="1:44" x14ac:dyDescent="0.3">
      <c r="A106" t="s">
        <v>58</v>
      </c>
      <c r="B106" s="168">
        <v>0</v>
      </c>
      <c r="C106" s="238">
        <v>0</v>
      </c>
      <c r="D106" s="223"/>
      <c r="E106" s="168">
        <v>0</v>
      </c>
      <c r="F106" s="240">
        <v>0</v>
      </c>
      <c r="G106" s="241">
        <v>0</v>
      </c>
      <c r="H106" s="235"/>
      <c r="I106" s="242">
        <v>0</v>
      </c>
      <c r="J106" s="241">
        <v>0</v>
      </c>
      <c r="K106" s="235"/>
      <c r="L106" s="243">
        <v>0</v>
      </c>
      <c r="M106" s="244">
        <v>0</v>
      </c>
      <c r="N106" s="245" t="s">
        <v>58</v>
      </c>
      <c r="O106">
        <v>23.1</v>
      </c>
      <c r="P106" s="168">
        <v>23.1</v>
      </c>
      <c r="Q106" s="223"/>
      <c r="R106">
        <v>26.7</v>
      </c>
      <c r="S106">
        <v>1197</v>
      </c>
      <c r="T106" s="246">
        <v>26.7</v>
      </c>
      <c r="U106" s="246">
        <v>1197</v>
      </c>
      <c r="V106" s="247">
        <v>31.959900000000001</v>
      </c>
      <c r="W106" s="248" t="s">
        <v>58</v>
      </c>
      <c r="X106" s="249" t="s">
        <v>194</v>
      </c>
      <c r="Y106" s="249" t="s">
        <v>194</v>
      </c>
      <c r="Z106" s="168">
        <v>0.46666666666666451</v>
      </c>
      <c r="AA106" s="168">
        <v>98.541666666666686</v>
      </c>
      <c r="AB106" s="247">
        <v>4.5986111111110908E-2</v>
      </c>
      <c r="AC106" s="223"/>
      <c r="AD106">
        <v>19.399999999999999</v>
      </c>
      <c r="AE106">
        <v>275</v>
      </c>
      <c r="AF106" s="250">
        <v>19.399999999999999</v>
      </c>
      <c r="AG106" s="168">
        <v>275</v>
      </c>
      <c r="AH106" s="247">
        <v>5.3349999999999991</v>
      </c>
      <c r="AI106" s="251" t="s">
        <v>58</v>
      </c>
      <c r="AJ106">
        <v>4.5999999999999996</v>
      </c>
      <c r="AK106">
        <v>134</v>
      </c>
      <c r="AL106" s="168">
        <v>4.5999999999999996</v>
      </c>
      <c r="AM106" s="168">
        <v>134</v>
      </c>
      <c r="AN106" s="247">
        <v>0.61639999999999995</v>
      </c>
      <c r="AO106" s="223"/>
      <c r="AP106" s="252">
        <v>16.53419383</v>
      </c>
      <c r="AQ106" s="244">
        <v>4.3692423163499465E-4</v>
      </c>
      <c r="AR106" s="254">
        <v>4.5887536124289733E-4</v>
      </c>
    </row>
    <row r="107" spans="1:44" x14ac:dyDescent="0.3">
      <c r="A107" t="s">
        <v>60</v>
      </c>
      <c r="B107" s="239" t="s">
        <v>194</v>
      </c>
      <c r="C107" s="238">
        <v>167627705.88235295</v>
      </c>
      <c r="D107" s="223"/>
      <c r="E107" s="168">
        <v>0</v>
      </c>
      <c r="F107" s="240">
        <v>0</v>
      </c>
      <c r="G107" s="241">
        <v>0</v>
      </c>
      <c r="H107" s="235"/>
      <c r="I107" s="242">
        <v>2.833671850702497E-3</v>
      </c>
      <c r="J107" s="241">
        <v>2269357.4363224977</v>
      </c>
      <c r="K107" s="235"/>
      <c r="L107" s="243">
        <v>77.065307921351192</v>
      </c>
      <c r="M107" s="244">
        <v>2.5301522339340773E-3</v>
      </c>
      <c r="N107" s="245" t="s">
        <v>60</v>
      </c>
      <c r="O107">
        <v>7922.8</v>
      </c>
      <c r="P107" s="168">
        <v>7922.8</v>
      </c>
      <c r="Q107" s="223"/>
      <c r="R107">
        <v>6993.7</v>
      </c>
      <c r="S107">
        <v>1442</v>
      </c>
      <c r="T107" s="246">
        <v>6993.7</v>
      </c>
      <c r="U107" s="246">
        <v>1442</v>
      </c>
      <c r="V107" s="247">
        <v>10084.9154</v>
      </c>
      <c r="W107" s="248" t="s">
        <v>60</v>
      </c>
      <c r="X107" s="239" t="s">
        <v>194</v>
      </c>
      <c r="Y107" s="239" t="s">
        <v>194</v>
      </c>
      <c r="Z107" s="168">
        <v>0.46666666666666451</v>
      </c>
      <c r="AA107" s="168">
        <v>98.541666666666686</v>
      </c>
      <c r="AB107" s="247">
        <v>4.5986111111110908E-2</v>
      </c>
      <c r="AC107" s="223"/>
      <c r="AD107">
        <v>7967.3</v>
      </c>
      <c r="AE107">
        <v>287</v>
      </c>
      <c r="AF107" s="250">
        <v>7967.3</v>
      </c>
      <c r="AG107" s="168">
        <v>287</v>
      </c>
      <c r="AH107" s="247">
        <v>2286.6151</v>
      </c>
      <c r="AI107" s="251" t="s">
        <v>60</v>
      </c>
      <c r="AJ107">
        <v>0.6</v>
      </c>
      <c r="AK107">
        <v>127</v>
      </c>
      <c r="AL107" s="168">
        <v>0.6</v>
      </c>
      <c r="AM107" s="168">
        <v>127</v>
      </c>
      <c r="AN107" s="247">
        <v>7.619999999999999E-2</v>
      </c>
      <c r="AO107" s="223"/>
      <c r="AP107" s="252">
        <v>5389.0919100699984</v>
      </c>
      <c r="AQ107" s="244">
        <v>0.14240941325759818</v>
      </c>
      <c r="AR107" s="254">
        <v>0.14956408050071507</v>
      </c>
    </row>
    <row r="108" spans="1:44" x14ac:dyDescent="0.3">
      <c r="A108" t="s">
        <v>62</v>
      </c>
      <c r="B108" s="168">
        <v>0</v>
      </c>
      <c r="C108" s="238">
        <v>0</v>
      </c>
      <c r="D108" s="223"/>
      <c r="E108" s="168">
        <v>0</v>
      </c>
      <c r="F108" s="240">
        <v>0</v>
      </c>
      <c r="G108" s="241">
        <v>0</v>
      </c>
      <c r="H108" s="235"/>
      <c r="I108" s="242">
        <v>0</v>
      </c>
      <c r="J108" s="241">
        <v>0</v>
      </c>
      <c r="K108" s="235"/>
      <c r="L108" s="243">
        <v>0</v>
      </c>
      <c r="M108" s="244">
        <v>0</v>
      </c>
      <c r="N108" s="245" t="s">
        <v>62</v>
      </c>
      <c r="O108">
        <v>0.9</v>
      </c>
      <c r="P108" s="168">
        <v>0.9</v>
      </c>
      <c r="Q108" s="223"/>
      <c r="R108">
        <v>1.2</v>
      </c>
      <c r="S108">
        <v>1180</v>
      </c>
      <c r="T108" s="246">
        <v>1.2</v>
      </c>
      <c r="U108" s="246">
        <v>1180</v>
      </c>
      <c r="V108" s="247">
        <v>1.4159999999999999</v>
      </c>
      <c r="W108" s="248" t="s">
        <v>62</v>
      </c>
      <c r="X108" s="239" t="s">
        <v>194</v>
      </c>
      <c r="Y108" s="239" t="s">
        <v>194</v>
      </c>
      <c r="Z108" s="168">
        <v>0.46666666666666451</v>
      </c>
      <c r="AA108" s="168">
        <v>98.541666666666686</v>
      </c>
      <c r="AB108" s="247">
        <v>4.5986111111110908E-2</v>
      </c>
      <c r="AC108" s="223"/>
      <c r="AD108">
        <v>0.4</v>
      </c>
      <c r="AE108">
        <v>267</v>
      </c>
      <c r="AF108" s="250">
        <v>0.4</v>
      </c>
      <c r="AG108" s="168">
        <v>267</v>
      </c>
      <c r="AH108" s="247">
        <v>0.10680000000000001</v>
      </c>
      <c r="AI108" s="251" t="s">
        <v>62</v>
      </c>
      <c r="AJ108">
        <v>0.7</v>
      </c>
      <c r="AK108">
        <v>137</v>
      </c>
      <c r="AL108" s="168">
        <v>0.7</v>
      </c>
      <c r="AM108" s="168">
        <v>137</v>
      </c>
      <c r="AN108" s="247">
        <v>9.5899999999999999E-2</v>
      </c>
      <c r="AO108" s="223"/>
      <c r="AP108" s="252">
        <v>0.72513726999999983</v>
      </c>
      <c r="AQ108" s="244">
        <v>1.9162110217299152E-5</v>
      </c>
      <c r="AR108" s="254">
        <v>2.0124817099833062E-5</v>
      </c>
    </row>
    <row r="109" spans="1:44" x14ac:dyDescent="0.3">
      <c r="A109" t="s">
        <v>64</v>
      </c>
      <c r="B109" s="168">
        <v>0</v>
      </c>
      <c r="C109" s="238">
        <v>0</v>
      </c>
      <c r="D109" s="223"/>
      <c r="E109" s="168">
        <v>0</v>
      </c>
      <c r="F109" s="240">
        <v>0</v>
      </c>
      <c r="G109" s="241">
        <v>0</v>
      </c>
      <c r="H109" s="235"/>
      <c r="I109" s="242">
        <v>0</v>
      </c>
      <c r="J109" s="241">
        <v>0</v>
      </c>
      <c r="K109" s="235"/>
      <c r="L109" s="243">
        <v>0</v>
      </c>
      <c r="M109" s="244">
        <v>0</v>
      </c>
      <c r="N109" s="245" t="s">
        <v>64</v>
      </c>
      <c r="O109" s="255" t="s">
        <v>60</v>
      </c>
      <c r="P109" s="256">
        <v>5.7666666666666666</v>
      </c>
      <c r="Q109" s="223"/>
      <c r="R109" s="255" t="s">
        <v>60</v>
      </c>
      <c r="S109" s="255" t="s">
        <v>60</v>
      </c>
      <c r="T109" s="246">
        <v>6.3</v>
      </c>
      <c r="U109" s="246">
        <v>1167</v>
      </c>
      <c r="V109" s="247">
        <v>7.3521000000000001</v>
      </c>
      <c r="W109" s="248" t="s">
        <v>64</v>
      </c>
      <c r="X109" s="255" t="s">
        <v>60</v>
      </c>
      <c r="Y109" s="255" t="s">
        <v>60</v>
      </c>
      <c r="Z109" s="168">
        <v>0.5</v>
      </c>
      <c r="AA109" s="168">
        <v>271</v>
      </c>
      <c r="AB109" s="247">
        <v>0.13549999999999998</v>
      </c>
      <c r="AC109" s="223"/>
      <c r="AD109" s="255" t="s">
        <v>60</v>
      </c>
      <c r="AE109" s="255" t="s">
        <v>60</v>
      </c>
      <c r="AF109" s="257">
        <v>5.9333333333333336</v>
      </c>
      <c r="AG109" s="168">
        <v>274</v>
      </c>
      <c r="AH109" s="247">
        <v>1.6257333333333335</v>
      </c>
      <c r="AI109" s="251" t="s">
        <v>64</v>
      </c>
      <c r="AJ109" s="255" t="s">
        <v>60</v>
      </c>
      <c r="AK109" s="255" t="s">
        <v>60</v>
      </c>
      <c r="AL109" s="256">
        <v>7.5666666666666664</v>
      </c>
      <c r="AM109" s="168">
        <v>94</v>
      </c>
      <c r="AN109" s="247">
        <v>0.7112666666666666</v>
      </c>
      <c r="AO109" s="223"/>
      <c r="AP109" s="252">
        <v>4.2795957600000003</v>
      </c>
      <c r="AQ109" s="244">
        <v>1.130904299521195E-4</v>
      </c>
      <c r="AR109" s="254">
        <v>1.1877210770206461E-4</v>
      </c>
    </row>
    <row r="110" spans="1:44" x14ac:dyDescent="0.3">
      <c r="A110" t="s">
        <v>66</v>
      </c>
      <c r="B110" s="259">
        <v>6082000</v>
      </c>
      <c r="C110" s="238">
        <v>6082000</v>
      </c>
      <c r="D110" s="223"/>
      <c r="E110" s="239" t="s">
        <v>194</v>
      </c>
      <c r="F110" s="240">
        <v>8.941401126197018E-3</v>
      </c>
      <c r="G110" s="241">
        <v>64310517.940307863</v>
      </c>
      <c r="H110" s="235"/>
      <c r="I110" s="242">
        <v>1.0281350630705578E-4</v>
      </c>
      <c r="J110" s="241">
        <v>82338.607780030856</v>
      </c>
      <c r="K110" s="235"/>
      <c r="L110" s="243">
        <v>31.967394930212667</v>
      </c>
      <c r="M110" s="244">
        <v>1.049530299395868E-3</v>
      </c>
      <c r="N110" s="245" t="s">
        <v>66</v>
      </c>
      <c r="O110">
        <v>42.7</v>
      </c>
      <c r="P110" s="168">
        <v>42.7</v>
      </c>
      <c r="Q110" s="223"/>
      <c r="R110">
        <v>46.1</v>
      </c>
      <c r="S110">
        <v>1113</v>
      </c>
      <c r="T110" s="246">
        <v>46.1</v>
      </c>
      <c r="U110" s="246">
        <v>1113</v>
      </c>
      <c r="V110" s="247">
        <v>51.3093</v>
      </c>
      <c r="W110" s="248" t="s">
        <v>66</v>
      </c>
      <c r="X110">
        <v>19.100000000000001</v>
      </c>
      <c r="Y110">
        <v>373</v>
      </c>
      <c r="Z110" s="168">
        <v>19.100000000000001</v>
      </c>
      <c r="AA110" s="168">
        <v>373</v>
      </c>
      <c r="AB110" s="247">
        <v>7.1242999999999999</v>
      </c>
      <c r="AC110" s="223"/>
      <c r="AD110">
        <v>70.2</v>
      </c>
      <c r="AE110">
        <v>113</v>
      </c>
      <c r="AF110" s="250">
        <v>70.2</v>
      </c>
      <c r="AG110" s="168">
        <v>113</v>
      </c>
      <c r="AH110" s="247">
        <v>7.9325999999999999</v>
      </c>
      <c r="AI110" s="251" t="s">
        <v>66</v>
      </c>
      <c r="AJ110">
        <v>179.6</v>
      </c>
      <c r="AK110">
        <v>81</v>
      </c>
      <c r="AL110" s="168">
        <v>179.6</v>
      </c>
      <c r="AM110" s="168">
        <v>81</v>
      </c>
      <c r="AN110" s="247">
        <v>14.547600000000001</v>
      </c>
      <c r="AO110" s="223"/>
      <c r="AP110" s="252">
        <v>35.246051279999996</v>
      </c>
      <c r="AQ110" s="244">
        <v>9.3139429911241213E-4</v>
      </c>
      <c r="AR110" s="254">
        <v>9.7818766852424653E-4</v>
      </c>
    </row>
    <row r="111" spans="1:44" x14ac:dyDescent="0.3">
      <c r="A111" t="s">
        <v>68</v>
      </c>
      <c r="B111" s="168">
        <v>0</v>
      </c>
      <c r="C111" s="238">
        <v>0</v>
      </c>
      <c r="D111" s="223"/>
      <c r="E111" s="168">
        <v>0</v>
      </c>
      <c r="F111" s="240">
        <v>0</v>
      </c>
      <c r="G111" s="241">
        <v>0</v>
      </c>
      <c r="H111" s="235"/>
      <c r="I111" s="242">
        <v>0</v>
      </c>
      <c r="J111" s="241">
        <v>0</v>
      </c>
      <c r="K111" s="235"/>
      <c r="L111" s="243">
        <v>0</v>
      </c>
      <c r="M111" s="244">
        <v>0</v>
      </c>
      <c r="N111" s="245" t="s">
        <v>68</v>
      </c>
      <c r="O111">
        <v>5.0999999999999996</v>
      </c>
      <c r="P111" s="168">
        <v>5.0999999999999996</v>
      </c>
      <c r="Q111" s="223"/>
      <c r="R111">
        <v>7</v>
      </c>
      <c r="S111">
        <v>1087</v>
      </c>
      <c r="T111" s="246">
        <v>7</v>
      </c>
      <c r="U111" s="246">
        <v>1087</v>
      </c>
      <c r="V111" s="247">
        <v>7.609</v>
      </c>
      <c r="W111" s="248" t="s">
        <v>68</v>
      </c>
      <c r="X111" s="249" t="s">
        <v>194</v>
      </c>
      <c r="Y111" s="249" t="s">
        <v>194</v>
      </c>
      <c r="Z111" s="168">
        <v>0.46666666666666451</v>
      </c>
      <c r="AA111" s="168">
        <v>98.541666666666686</v>
      </c>
      <c r="AB111" s="247">
        <v>4.5986111111110908E-2</v>
      </c>
      <c r="AC111" s="223"/>
      <c r="AD111">
        <v>2.7</v>
      </c>
      <c r="AE111">
        <v>262</v>
      </c>
      <c r="AF111" s="250">
        <v>2.7</v>
      </c>
      <c r="AG111" s="168">
        <v>262</v>
      </c>
      <c r="AH111" s="247">
        <v>0.70740000000000003</v>
      </c>
      <c r="AI111" s="251" t="s">
        <v>68</v>
      </c>
      <c r="AJ111">
        <v>6.2</v>
      </c>
      <c r="AK111">
        <v>141</v>
      </c>
      <c r="AL111" s="168">
        <v>6.2</v>
      </c>
      <c r="AM111" s="168">
        <v>141</v>
      </c>
      <c r="AN111" s="247">
        <v>0.87419999999999998</v>
      </c>
      <c r="AO111" s="223"/>
      <c r="AP111" s="252">
        <v>4.0234569099999993</v>
      </c>
      <c r="AQ111" s="244">
        <v>1.063218344355323E-4</v>
      </c>
      <c r="AR111" s="254">
        <v>1.1166345707594025E-4</v>
      </c>
    </row>
    <row r="112" spans="1:44" x14ac:dyDescent="0.3">
      <c r="A112" t="s">
        <v>70</v>
      </c>
      <c r="B112" s="237">
        <v>135801000</v>
      </c>
      <c r="C112" s="238">
        <v>135801000</v>
      </c>
      <c r="D112" s="223"/>
      <c r="E112" s="239" t="s">
        <v>194</v>
      </c>
      <c r="F112" s="240">
        <v>8.941401126197018E-3</v>
      </c>
      <c r="G112" s="241">
        <v>64310517.940307863</v>
      </c>
      <c r="H112" s="235"/>
      <c r="I112" s="242">
        <v>2.2956555360086292E-3</v>
      </c>
      <c r="J112" s="241">
        <v>1838484.9186346547</v>
      </c>
      <c r="K112" s="235"/>
      <c r="L112" s="243">
        <v>91.604521296816316</v>
      </c>
      <c r="M112" s="244">
        <v>3.0074931308149361E-3</v>
      </c>
      <c r="N112" s="245" t="s">
        <v>70</v>
      </c>
      <c r="O112">
        <v>39.5</v>
      </c>
      <c r="P112" s="168">
        <v>39.5</v>
      </c>
      <c r="Q112" s="223"/>
      <c r="R112">
        <v>42.6</v>
      </c>
      <c r="S112">
        <v>1218</v>
      </c>
      <c r="T112" s="246">
        <v>42.6</v>
      </c>
      <c r="U112" s="246">
        <v>1218</v>
      </c>
      <c r="V112" s="247">
        <v>51.886800000000001</v>
      </c>
      <c r="W112" s="248" t="s">
        <v>70</v>
      </c>
      <c r="X112">
        <v>82.9</v>
      </c>
      <c r="Y112">
        <v>84</v>
      </c>
      <c r="Z112" s="168">
        <v>82.9</v>
      </c>
      <c r="AA112" s="168">
        <v>84</v>
      </c>
      <c r="AB112" s="247">
        <v>6.9636000000000005</v>
      </c>
      <c r="AC112" s="223"/>
      <c r="AD112">
        <v>28.6</v>
      </c>
      <c r="AE112">
        <v>257</v>
      </c>
      <c r="AF112" s="250">
        <v>28.6</v>
      </c>
      <c r="AG112" s="168">
        <v>257</v>
      </c>
      <c r="AH112" s="247">
        <v>7.3502000000000001</v>
      </c>
      <c r="AI112" s="251" t="s">
        <v>70</v>
      </c>
      <c r="AJ112">
        <v>53.3</v>
      </c>
      <c r="AK112">
        <v>103</v>
      </c>
      <c r="AL112" s="168">
        <v>53.3</v>
      </c>
      <c r="AM112" s="168">
        <v>103</v>
      </c>
      <c r="AN112" s="247">
        <v>5.4898999999999996</v>
      </c>
      <c r="AO112" s="223"/>
      <c r="AP112" s="252">
        <v>31.228381799999998</v>
      </c>
      <c r="AQ112" s="244">
        <v>8.2522540037074498E-4</v>
      </c>
      <c r="AR112" s="254">
        <v>8.6668483065110654E-4</v>
      </c>
    </row>
    <row r="113" spans="1:44" x14ac:dyDescent="0.3">
      <c r="A113" t="s">
        <v>72</v>
      </c>
      <c r="B113" s="237">
        <v>7483477000</v>
      </c>
      <c r="C113" s="238">
        <v>7483477000</v>
      </c>
      <c r="D113" s="223"/>
      <c r="E113" s="259">
        <v>722875000</v>
      </c>
      <c r="F113" s="240">
        <v>0.1012158928869468</v>
      </c>
      <c r="G113" s="241">
        <v>727989540.28347027</v>
      </c>
      <c r="H113" s="235"/>
      <c r="I113" s="242">
        <v>0.12650485197931716</v>
      </c>
      <c r="J113" s="241">
        <v>101311916.72704406</v>
      </c>
      <c r="K113" s="235"/>
      <c r="L113" s="243">
        <v>3770.6763080999694</v>
      </c>
      <c r="M113" s="244">
        <v>0.12379610672700943</v>
      </c>
      <c r="N113" s="245" t="s">
        <v>72</v>
      </c>
      <c r="O113">
        <v>2594.9</v>
      </c>
      <c r="P113" s="168">
        <v>2594.9</v>
      </c>
      <c r="Q113" s="223"/>
      <c r="R113">
        <v>87.4</v>
      </c>
      <c r="S113">
        <v>1225</v>
      </c>
      <c r="T113" s="246">
        <v>87.4</v>
      </c>
      <c r="U113" s="246">
        <v>1225</v>
      </c>
      <c r="V113" s="247">
        <v>107.065</v>
      </c>
      <c r="W113" s="248" t="s">
        <v>72</v>
      </c>
      <c r="X113">
        <v>1</v>
      </c>
      <c r="Y113">
        <v>326</v>
      </c>
      <c r="Z113" s="168">
        <v>1</v>
      </c>
      <c r="AA113" s="168">
        <v>326</v>
      </c>
      <c r="AB113" s="247">
        <v>0.32600000000000001</v>
      </c>
      <c r="AC113" s="223"/>
      <c r="AD113" s="239" t="s">
        <v>194</v>
      </c>
      <c r="AE113" s="239" t="s">
        <v>194</v>
      </c>
      <c r="AF113" s="250">
        <v>4288.9400000000051</v>
      </c>
      <c r="AG113" s="168">
        <v>265</v>
      </c>
      <c r="AH113" s="247">
        <v>1136.5691000000013</v>
      </c>
      <c r="AI113" s="251" t="s">
        <v>72</v>
      </c>
      <c r="AJ113">
        <v>38.200000000000003</v>
      </c>
      <c r="AK113">
        <v>67</v>
      </c>
      <c r="AL113" s="168">
        <v>38.200000000000003</v>
      </c>
      <c r="AM113" s="168">
        <v>67</v>
      </c>
      <c r="AN113" s="247">
        <v>2.5594000000000001</v>
      </c>
      <c r="AO113" s="223"/>
      <c r="AP113" s="252">
        <v>542.98389420000058</v>
      </c>
      <c r="AQ113" s="244">
        <v>1.4348617368513847E-2</v>
      </c>
      <c r="AR113" s="254">
        <v>1.5069493751066086E-2</v>
      </c>
    </row>
    <row r="114" spans="1:44" x14ac:dyDescent="0.3">
      <c r="A114" t="s">
        <v>74</v>
      </c>
      <c r="B114" s="168">
        <v>0</v>
      </c>
      <c r="C114" s="238">
        <v>0</v>
      </c>
      <c r="D114" s="223"/>
      <c r="E114" s="168">
        <v>0</v>
      </c>
      <c r="F114" s="240">
        <v>0</v>
      </c>
      <c r="G114" s="241">
        <v>0</v>
      </c>
      <c r="H114" s="235"/>
      <c r="I114" s="242">
        <v>0</v>
      </c>
      <c r="J114" s="241">
        <v>0</v>
      </c>
      <c r="K114" s="235"/>
      <c r="L114" s="243">
        <v>0</v>
      </c>
      <c r="M114" s="244">
        <v>0</v>
      </c>
      <c r="N114" s="245" t="s">
        <v>74</v>
      </c>
      <c r="O114">
        <v>8.8000000000000007</v>
      </c>
      <c r="P114" s="168">
        <v>8.8000000000000007</v>
      </c>
      <c r="Q114" s="223"/>
      <c r="R114">
        <v>10.4</v>
      </c>
      <c r="S114">
        <v>1302</v>
      </c>
      <c r="T114" s="246">
        <v>10.4</v>
      </c>
      <c r="U114" s="246">
        <v>1302</v>
      </c>
      <c r="V114" s="247">
        <v>13.540800000000001</v>
      </c>
      <c r="W114" s="248" t="s">
        <v>74</v>
      </c>
      <c r="X114" s="239" t="s">
        <v>194</v>
      </c>
      <c r="Y114" s="239" t="s">
        <v>194</v>
      </c>
      <c r="Z114" s="168">
        <v>0.46666666666666451</v>
      </c>
      <c r="AA114" s="168">
        <v>98.541666666666686</v>
      </c>
      <c r="AB114" s="247">
        <v>4.5986111111110908E-2</v>
      </c>
      <c r="AC114" s="223"/>
      <c r="AD114">
        <v>4.2</v>
      </c>
      <c r="AE114">
        <v>295</v>
      </c>
      <c r="AF114" s="250">
        <v>4.2</v>
      </c>
      <c r="AG114" s="168">
        <v>295</v>
      </c>
      <c r="AH114" s="247">
        <v>1.2390000000000001</v>
      </c>
      <c r="AI114" s="251" t="s">
        <v>74</v>
      </c>
      <c r="AJ114">
        <v>0.4</v>
      </c>
      <c r="AK114">
        <v>132</v>
      </c>
      <c r="AL114" s="168">
        <v>0.4</v>
      </c>
      <c r="AM114" s="168">
        <v>132</v>
      </c>
      <c r="AN114" s="247">
        <v>5.2800000000000007E-2</v>
      </c>
      <c r="AO114" s="223"/>
      <c r="AP114" s="252">
        <v>6.4811121099999998</v>
      </c>
      <c r="AQ114" s="244">
        <v>1.7126658595619047E-4</v>
      </c>
      <c r="AR114" s="254">
        <v>1.7987104126817696E-4</v>
      </c>
    </row>
    <row r="115" spans="1:44" x14ac:dyDescent="0.3">
      <c r="A115" t="s">
        <v>78</v>
      </c>
      <c r="B115" s="239" t="s">
        <v>194</v>
      </c>
      <c r="C115" s="238">
        <v>167627705.88235295</v>
      </c>
      <c r="D115" s="223"/>
      <c r="E115" s="237">
        <v>312077000</v>
      </c>
      <c r="F115" s="240">
        <v>4.3696561929074458E-2</v>
      </c>
      <c r="G115" s="241">
        <v>314285030.97083807</v>
      </c>
      <c r="H115" s="235"/>
      <c r="I115" s="242">
        <v>2.833671850702497E-3</v>
      </c>
      <c r="J115" s="241">
        <v>2269357.4363224977</v>
      </c>
      <c r="K115" s="235"/>
      <c r="L115" s="243">
        <v>219.62499796972335</v>
      </c>
      <c r="M115" s="244">
        <v>7.2105684675647487E-3</v>
      </c>
      <c r="N115" s="245" t="s">
        <v>78</v>
      </c>
      <c r="O115">
        <v>298.39999999999998</v>
      </c>
      <c r="P115" s="168">
        <v>298.39999999999998</v>
      </c>
      <c r="Q115" s="223"/>
      <c r="R115">
        <v>81.099999999999994</v>
      </c>
      <c r="S115">
        <v>1307</v>
      </c>
      <c r="T115" s="246">
        <v>81.099999999999994</v>
      </c>
      <c r="U115" s="246">
        <v>1307</v>
      </c>
      <c r="V115" s="247">
        <v>105.99769999999999</v>
      </c>
      <c r="W115" s="248" t="s">
        <v>78</v>
      </c>
      <c r="X115">
        <v>109</v>
      </c>
      <c r="Y115">
        <v>183</v>
      </c>
      <c r="Z115" s="168">
        <v>109</v>
      </c>
      <c r="AA115" s="168">
        <v>183</v>
      </c>
      <c r="AB115" s="247">
        <v>19.947000000000003</v>
      </c>
      <c r="AC115" s="223"/>
      <c r="AD115">
        <v>1069.2</v>
      </c>
      <c r="AE115">
        <v>283</v>
      </c>
      <c r="AF115" s="250">
        <v>1069.2</v>
      </c>
      <c r="AG115" s="168">
        <v>283</v>
      </c>
      <c r="AH115" s="247">
        <v>302.58359999999999</v>
      </c>
      <c r="AI115" s="251" t="s">
        <v>78</v>
      </c>
      <c r="AJ115">
        <v>72.3</v>
      </c>
      <c r="AK115">
        <v>159</v>
      </c>
      <c r="AL115" s="168">
        <v>72.3</v>
      </c>
      <c r="AM115" s="168">
        <v>159</v>
      </c>
      <c r="AN115" s="247">
        <v>11.495699999999999</v>
      </c>
      <c r="AO115" s="223"/>
      <c r="AP115" s="252">
        <v>191.6744544</v>
      </c>
      <c r="AQ115" s="244">
        <v>5.0650920494728973E-3</v>
      </c>
      <c r="AR115" s="254">
        <v>5.3195629256655007E-3</v>
      </c>
    </row>
    <row r="116" spans="1:44" x14ac:dyDescent="0.3">
      <c r="A116" t="s">
        <v>80</v>
      </c>
      <c r="B116" s="237">
        <v>947753000</v>
      </c>
      <c r="C116" s="238">
        <v>947753000</v>
      </c>
      <c r="D116" s="223"/>
      <c r="E116" s="168">
        <v>0</v>
      </c>
      <c r="F116" s="240">
        <v>0</v>
      </c>
      <c r="G116" s="241">
        <v>0</v>
      </c>
      <c r="H116" s="235"/>
      <c r="I116" s="242">
        <v>1.6021343150777877E-2</v>
      </c>
      <c r="J116" s="241">
        <v>12830756.747673066</v>
      </c>
      <c r="K116" s="235"/>
      <c r="L116" s="243">
        <v>435.72079206074449</v>
      </c>
      <c r="M116" s="244">
        <v>1.4305268675875669E-2</v>
      </c>
      <c r="N116" s="245" t="s">
        <v>80</v>
      </c>
      <c r="O116">
        <v>1338</v>
      </c>
      <c r="P116" s="168">
        <v>1338</v>
      </c>
      <c r="Q116" s="223"/>
      <c r="R116">
        <v>47.8</v>
      </c>
      <c r="S116">
        <v>1115</v>
      </c>
      <c r="T116" s="246">
        <v>47.8</v>
      </c>
      <c r="U116" s="246">
        <v>1115</v>
      </c>
      <c r="V116" s="247">
        <v>53.296999999999997</v>
      </c>
      <c r="W116" s="248" t="s">
        <v>80</v>
      </c>
      <c r="X116">
        <v>0.2</v>
      </c>
      <c r="Y116">
        <v>375</v>
      </c>
      <c r="Z116" s="168">
        <v>0.2</v>
      </c>
      <c r="AA116" s="168">
        <v>375</v>
      </c>
      <c r="AB116" s="247">
        <v>7.5000000000000011E-2</v>
      </c>
      <c r="AC116" s="223"/>
      <c r="AD116">
        <v>5877.2</v>
      </c>
      <c r="AE116">
        <v>293</v>
      </c>
      <c r="AF116" s="250">
        <v>5877.2</v>
      </c>
      <c r="AG116" s="168">
        <v>293</v>
      </c>
      <c r="AH116" s="247">
        <v>1722.0196000000001</v>
      </c>
      <c r="AI116" s="251" t="s">
        <v>80</v>
      </c>
      <c r="AJ116">
        <v>15.3</v>
      </c>
      <c r="AK116">
        <v>90</v>
      </c>
      <c r="AL116" s="168">
        <v>15.3</v>
      </c>
      <c r="AM116" s="168">
        <v>90</v>
      </c>
      <c r="AN116" s="247">
        <v>1.377</v>
      </c>
      <c r="AO116" s="223"/>
      <c r="AP116" s="252">
        <v>773.96040216000006</v>
      </c>
      <c r="AQ116" s="244">
        <v>2.0452285578998169E-2</v>
      </c>
      <c r="AR116" s="254">
        <v>2.1479811037685662E-2</v>
      </c>
    </row>
    <row r="117" spans="1:44" x14ac:dyDescent="0.3">
      <c r="A117" t="s">
        <v>82</v>
      </c>
      <c r="B117" s="239" t="s">
        <v>194</v>
      </c>
      <c r="C117" s="238">
        <v>167627705.88235295</v>
      </c>
      <c r="D117" s="223"/>
      <c r="E117" s="239" t="s">
        <v>194</v>
      </c>
      <c r="F117" s="240">
        <v>8.941401126197018E-3</v>
      </c>
      <c r="G117" s="241">
        <v>64310517.940307863</v>
      </c>
      <c r="H117" s="235"/>
      <c r="I117" s="242">
        <v>2.833671850702497E-3</v>
      </c>
      <c r="J117" s="241">
        <v>2269357.4363224977</v>
      </c>
      <c r="K117" s="235"/>
      <c r="L117" s="243">
        <v>106.23655885907483</v>
      </c>
      <c r="M117" s="244">
        <v>3.4878815639986156E-3</v>
      </c>
      <c r="N117" s="245" t="s">
        <v>82</v>
      </c>
      <c r="O117">
        <v>50.1</v>
      </c>
      <c r="P117" s="168">
        <v>50.1</v>
      </c>
      <c r="Q117" s="223"/>
      <c r="R117">
        <v>22.3</v>
      </c>
      <c r="S117">
        <v>1174</v>
      </c>
      <c r="T117" s="246">
        <v>22.3</v>
      </c>
      <c r="U117" s="246">
        <v>1174</v>
      </c>
      <c r="V117" s="247">
        <v>26.180199999999999</v>
      </c>
      <c r="W117" s="248" t="s">
        <v>82</v>
      </c>
      <c r="X117" s="239" t="s">
        <v>194</v>
      </c>
      <c r="Y117" s="239" t="s">
        <v>194</v>
      </c>
      <c r="Z117" s="168">
        <v>0.46666666666666451</v>
      </c>
      <c r="AA117" s="168">
        <v>98.541666666666686</v>
      </c>
      <c r="AB117" s="247">
        <v>4.5986111111110908E-2</v>
      </c>
      <c r="AC117" s="223"/>
      <c r="AD117">
        <v>154.69999999999999</v>
      </c>
      <c r="AE117">
        <v>272</v>
      </c>
      <c r="AF117" s="250">
        <v>154.69999999999999</v>
      </c>
      <c r="AG117" s="168">
        <v>272</v>
      </c>
      <c r="AH117" s="247">
        <v>42.078399999999995</v>
      </c>
      <c r="AI117" s="251" t="s">
        <v>82</v>
      </c>
      <c r="AJ117">
        <v>51.3</v>
      </c>
      <c r="AK117">
        <v>140</v>
      </c>
      <c r="AL117" s="168">
        <v>51.3</v>
      </c>
      <c r="AM117" s="168">
        <v>140</v>
      </c>
      <c r="AN117" s="247">
        <v>7.1820000000000004</v>
      </c>
      <c r="AO117" s="223"/>
      <c r="AP117" s="252">
        <v>32.88195691</v>
      </c>
      <c r="AQ117" s="244">
        <v>8.6892193869707128E-4</v>
      </c>
      <c r="AR117" s="254">
        <v>9.1257668868453292E-4</v>
      </c>
    </row>
    <row r="118" spans="1:44" x14ac:dyDescent="0.3">
      <c r="A118" t="s">
        <v>84</v>
      </c>
      <c r="B118" s="237">
        <v>738604000</v>
      </c>
      <c r="C118" s="238">
        <v>738604000</v>
      </c>
      <c r="D118" s="223"/>
      <c r="E118" s="237">
        <v>208761000</v>
      </c>
      <c r="F118" s="240">
        <v>2.9230407767555804E-2</v>
      </c>
      <c r="G118" s="241">
        <v>210238041.73490238</v>
      </c>
      <c r="H118" s="235"/>
      <c r="I118" s="242">
        <v>1.2485772280897176E-2</v>
      </c>
      <c r="J118" s="241">
        <v>9999280.6742456276</v>
      </c>
      <c r="K118" s="235"/>
      <c r="L118" s="243">
        <v>434.93042384478952</v>
      </c>
      <c r="M118" s="244">
        <v>1.4279319880481641E-2</v>
      </c>
      <c r="N118" s="245" t="s">
        <v>84</v>
      </c>
      <c r="O118">
        <v>1476.3</v>
      </c>
      <c r="P118" s="168">
        <v>1476.3</v>
      </c>
      <c r="Q118" s="223"/>
      <c r="R118">
        <v>992.1</v>
      </c>
      <c r="S118">
        <v>1212</v>
      </c>
      <c r="T118" s="246">
        <v>992.1</v>
      </c>
      <c r="U118" s="246">
        <v>1212</v>
      </c>
      <c r="V118" s="247">
        <v>1202.4251999999999</v>
      </c>
      <c r="W118" s="248" t="s">
        <v>84</v>
      </c>
      <c r="X118">
        <v>92.1</v>
      </c>
      <c r="Y118">
        <v>441</v>
      </c>
      <c r="Z118" s="168">
        <v>92.1</v>
      </c>
      <c r="AA118" s="168">
        <v>441</v>
      </c>
      <c r="AB118" s="247">
        <v>40.616099999999996</v>
      </c>
      <c r="AC118" s="223"/>
      <c r="AD118">
        <v>3547.4</v>
      </c>
      <c r="AE118">
        <v>281</v>
      </c>
      <c r="AF118" s="250">
        <v>3547.4</v>
      </c>
      <c r="AG118" s="168">
        <v>281</v>
      </c>
      <c r="AH118" s="247">
        <v>996.81939999999997</v>
      </c>
      <c r="AI118" s="251" t="s">
        <v>84</v>
      </c>
      <c r="AJ118">
        <v>103.3</v>
      </c>
      <c r="AK118">
        <v>105</v>
      </c>
      <c r="AL118" s="168">
        <v>103.3</v>
      </c>
      <c r="AM118" s="168">
        <v>105</v>
      </c>
      <c r="AN118" s="247">
        <v>10.846500000000001</v>
      </c>
      <c r="AO118" s="223"/>
      <c r="AP118" s="252">
        <v>980.4080563199999</v>
      </c>
      <c r="AQ118" s="244">
        <v>2.5907766722750133E-2</v>
      </c>
      <c r="AR118" s="254">
        <v>2.7209376255950594E-2</v>
      </c>
    </row>
    <row r="119" spans="1:44" x14ac:dyDescent="0.3">
      <c r="A119" t="s">
        <v>88</v>
      </c>
      <c r="B119" s="239" t="s">
        <v>194</v>
      </c>
      <c r="C119" s="238">
        <v>167627705.88235295</v>
      </c>
      <c r="D119" s="223"/>
      <c r="E119" s="239" t="s">
        <v>194</v>
      </c>
      <c r="F119" s="240">
        <v>8.941401126197018E-3</v>
      </c>
      <c r="G119" s="241">
        <v>64310517.940307863</v>
      </c>
      <c r="H119" s="235"/>
      <c r="I119" s="242">
        <v>2.833671850702497E-3</v>
      </c>
      <c r="J119" s="241">
        <v>2269357.4363224977</v>
      </c>
      <c r="K119" s="235"/>
      <c r="L119" s="243">
        <v>106.23655885907483</v>
      </c>
      <c r="M119" s="244">
        <v>3.4878815639986156E-3</v>
      </c>
      <c r="N119" s="245" t="s">
        <v>88</v>
      </c>
      <c r="O119" s="255" t="s">
        <v>60</v>
      </c>
      <c r="P119" s="256">
        <v>5.7666666666666666</v>
      </c>
      <c r="Q119" s="223"/>
      <c r="R119" s="255" t="s">
        <v>60</v>
      </c>
      <c r="S119" s="255" t="s">
        <v>60</v>
      </c>
      <c r="T119" s="246">
        <v>6.3</v>
      </c>
      <c r="U119" s="246">
        <v>1167</v>
      </c>
      <c r="V119" s="247">
        <v>7.3521000000000001</v>
      </c>
      <c r="W119" s="248" t="s">
        <v>88</v>
      </c>
      <c r="X119" s="255" t="s">
        <v>60</v>
      </c>
      <c r="Y119" s="255" t="s">
        <v>60</v>
      </c>
      <c r="Z119" s="168">
        <v>0.5</v>
      </c>
      <c r="AA119" s="168">
        <v>271</v>
      </c>
      <c r="AB119" s="247">
        <v>0.13549999999999998</v>
      </c>
      <c r="AC119" s="223"/>
      <c r="AD119" s="255" t="s">
        <v>60</v>
      </c>
      <c r="AE119" s="255" t="s">
        <v>60</v>
      </c>
      <c r="AF119" s="257">
        <v>5.9333333333333336</v>
      </c>
      <c r="AG119" s="168">
        <v>274</v>
      </c>
      <c r="AH119" s="247">
        <v>1.6257333333333335</v>
      </c>
      <c r="AI119" s="251" t="s">
        <v>88</v>
      </c>
      <c r="AJ119" s="255" t="s">
        <v>60</v>
      </c>
      <c r="AK119" s="255" t="s">
        <v>60</v>
      </c>
      <c r="AL119" s="256">
        <v>7.5666666666666664</v>
      </c>
      <c r="AM119" s="168">
        <v>94</v>
      </c>
      <c r="AN119" s="247">
        <v>0.7112666666666666</v>
      </c>
      <c r="AO119" s="223"/>
      <c r="AP119" s="252">
        <v>4.2795957600000003</v>
      </c>
      <c r="AQ119" s="244">
        <v>1.130904299521195E-4</v>
      </c>
      <c r="AR119" s="254">
        <v>1.1877210770206461E-4</v>
      </c>
    </row>
    <row r="120" spans="1:44" x14ac:dyDescent="0.3">
      <c r="A120" t="s">
        <v>90</v>
      </c>
      <c r="B120" s="237">
        <v>2225473000</v>
      </c>
      <c r="C120" s="238">
        <v>2225473000</v>
      </c>
      <c r="D120" s="223"/>
      <c r="E120" s="239" t="s">
        <v>194</v>
      </c>
      <c r="F120" s="240">
        <v>8.941401126197018E-3</v>
      </c>
      <c r="G120" s="241">
        <v>64310517.940307863</v>
      </c>
      <c r="H120" s="235"/>
      <c r="I120" s="242">
        <v>3.7620631752989533E-2</v>
      </c>
      <c r="J120" s="241">
        <v>30128633.42190868</v>
      </c>
      <c r="K120" s="235"/>
      <c r="L120" s="243">
        <v>1052.3121518579017</v>
      </c>
      <c r="M120" s="244">
        <v>3.4548748504793676E-2</v>
      </c>
      <c r="N120" s="245" t="s">
        <v>90</v>
      </c>
      <c r="O120">
        <v>181.9</v>
      </c>
      <c r="P120" s="168">
        <v>181.9</v>
      </c>
      <c r="Q120" s="223"/>
      <c r="R120">
        <v>264</v>
      </c>
      <c r="S120">
        <v>1343</v>
      </c>
      <c r="T120" s="246">
        <v>264</v>
      </c>
      <c r="U120" s="246">
        <v>1343</v>
      </c>
      <c r="V120" s="247">
        <v>354.55200000000002</v>
      </c>
      <c r="W120" s="248" t="s">
        <v>90</v>
      </c>
      <c r="X120" s="239" t="s">
        <v>194</v>
      </c>
      <c r="Y120" s="239" t="s">
        <v>194</v>
      </c>
      <c r="Z120" s="168">
        <v>0.46666666666666451</v>
      </c>
      <c r="AA120" s="168">
        <v>98.541666666666686</v>
      </c>
      <c r="AB120" s="247">
        <v>4.5986111111110908E-2</v>
      </c>
      <c r="AC120" s="223"/>
      <c r="AD120">
        <v>29.4</v>
      </c>
      <c r="AE120">
        <v>239</v>
      </c>
      <c r="AF120" s="250">
        <v>29.4</v>
      </c>
      <c r="AG120" s="168">
        <v>239</v>
      </c>
      <c r="AH120" s="247">
        <v>7.0266000000000002</v>
      </c>
      <c r="AI120" s="251" t="s">
        <v>90</v>
      </c>
      <c r="AJ120" s="239" t="s">
        <v>194</v>
      </c>
      <c r="AK120" s="239" t="s">
        <v>194</v>
      </c>
      <c r="AL120" s="168">
        <v>46.150000000000034</v>
      </c>
      <c r="AM120" s="168">
        <v>125.5</v>
      </c>
      <c r="AN120" s="247">
        <v>5.7918250000000038</v>
      </c>
      <c r="AO120" s="223"/>
      <c r="AP120" s="252">
        <v>160.04658868000001</v>
      </c>
      <c r="AQ120" s="244">
        <v>4.2293100893695673E-3</v>
      </c>
      <c r="AR120" s="254">
        <v>4.4417911723627366E-3</v>
      </c>
    </row>
    <row r="121" spans="1:44" x14ac:dyDescent="0.3">
      <c r="A121" t="s">
        <v>92</v>
      </c>
      <c r="B121" s="239" t="s">
        <v>194</v>
      </c>
      <c r="C121" s="238">
        <v>167627705.88235295</v>
      </c>
      <c r="D121" s="223"/>
      <c r="E121" s="239" t="s">
        <v>194</v>
      </c>
      <c r="F121" s="240">
        <v>8.941401126197018E-3</v>
      </c>
      <c r="G121" s="241">
        <v>64310517.940307863</v>
      </c>
      <c r="H121" s="235"/>
      <c r="I121" s="242">
        <v>2.833671850702497E-3</v>
      </c>
      <c r="J121" s="241">
        <v>2269357.4363224977</v>
      </c>
      <c r="K121" s="235"/>
      <c r="L121" s="243">
        <v>106.23655885907483</v>
      </c>
      <c r="M121" s="244">
        <v>3.4878815639986156E-3</v>
      </c>
      <c r="N121" s="245" t="s">
        <v>92</v>
      </c>
      <c r="O121">
        <v>1473.8</v>
      </c>
      <c r="P121" s="168">
        <v>1473.8</v>
      </c>
      <c r="Q121" s="223"/>
      <c r="R121">
        <v>512.6</v>
      </c>
      <c r="S121">
        <v>1431</v>
      </c>
      <c r="T121" s="246">
        <v>512.6</v>
      </c>
      <c r="U121" s="246">
        <v>1431</v>
      </c>
      <c r="V121" s="247">
        <v>733.53060000000005</v>
      </c>
      <c r="W121" s="248" t="s">
        <v>92</v>
      </c>
      <c r="X121" s="239" t="s">
        <v>194</v>
      </c>
      <c r="Y121" s="239" t="s">
        <v>194</v>
      </c>
      <c r="Z121" s="168">
        <v>0.46666666666666451</v>
      </c>
      <c r="AA121" s="168">
        <v>98.541666666666686</v>
      </c>
      <c r="AB121" s="247">
        <v>4.5986111111110908E-2</v>
      </c>
      <c r="AC121" s="223"/>
      <c r="AD121" s="239" t="s">
        <v>194</v>
      </c>
      <c r="AE121" s="239" t="s">
        <v>194</v>
      </c>
      <c r="AF121" s="250">
        <v>4288.9400000000051</v>
      </c>
      <c r="AG121" s="168">
        <v>265</v>
      </c>
      <c r="AH121" s="247">
        <v>1136.5691000000013</v>
      </c>
      <c r="AI121" s="251" t="s">
        <v>92</v>
      </c>
      <c r="AJ121">
        <v>3.2</v>
      </c>
      <c r="AK121">
        <v>131</v>
      </c>
      <c r="AL121" s="168">
        <v>3.2</v>
      </c>
      <c r="AM121" s="168">
        <v>131</v>
      </c>
      <c r="AN121" s="247">
        <v>0.41920000000000002</v>
      </c>
      <c r="AO121" s="223"/>
      <c r="AP121" s="252">
        <v>814.81806439000059</v>
      </c>
      <c r="AQ121" s="244">
        <v>2.1531969466812198E-2</v>
      </c>
      <c r="AR121" s="254">
        <v>2.2613738382925436E-2</v>
      </c>
    </row>
    <row r="122" spans="1:44" x14ac:dyDescent="0.3">
      <c r="A122" t="s">
        <v>94</v>
      </c>
      <c r="B122" s="237">
        <v>1710853000</v>
      </c>
      <c r="C122" s="238">
        <v>1710853000</v>
      </c>
      <c r="D122" s="223"/>
      <c r="E122" s="239" t="s">
        <v>194</v>
      </c>
      <c r="F122" s="240">
        <v>8.941401126197018E-3</v>
      </c>
      <c r="G122" s="241">
        <v>64310517.940307863</v>
      </c>
      <c r="H122" s="235"/>
      <c r="I122" s="242">
        <v>2.8921209422220536E-2</v>
      </c>
      <c r="J122" s="241">
        <v>23161666.250623006</v>
      </c>
      <c r="K122" s="235"/>
      <c r="L122" s="243">
        <v>815.7203035490063</v>
      </c>
      <c r="M122" s="244">
        <v>2.6781136726219359E-2</v>
      </c>
      <c r="N122" s="245" t="s">
        <v>94</v>
      </c>
      <c r="O122">
        <v>322.89999999999998</v>
      </c>
      <c r="P122" s="168">
        <v>322.89999999999998</v>
      </c>
      <c r="Q122" s="223"/>
      <c r="R122">
        <v>37.9</v>
      </c>
      <c r="S122">
        <v>1040</v>
      </c>
      <c r="T122" s="246">
        <v>37.9</v>
      </c>
      <c r="U122" s="246">
        <v>1040</v>
      </c>
      <c r="V122" s="247">
        <v>39.415999999999997</v>
      </c>
      <c r="W122" s="248" t="s">
        <v>94</v>
      </c>
      <c r="X122">
        <v>0.1</v>
      </c>
      <c r="Y122">
        <v>435</v>
      </c>
      <c r="Z122" s="168">
        <v>0.1</v>
      </c>
      <c r="AA122" s="168">
        <v>435</v>
      </c>
      <c r="AB122" s="247">
        <v>4.3500000000000004E-2</v>
      </c>
      <c r="AC122" s="223"/>
      <c r="AD122">
        <v>1012.6</v>
      </c>
      <c r="AE122">
        <v>448</v>
      </c>
      <c r="AF122" s="250">
        <v>1012.6</v>
      </c>
      <c r="AG122" s="168">
        <v>448</v>
      </c>
      <c r="AH122" s="247">
        <v>453.64479999999998</v>
      </c>
      <c r="AI122" s="251" t="s">
        <v>94</v>
      </c>
      <c r="AJ122" s="262" t="s">
        <v>194</v>
      </c>
      <c r="AK122" s="262" t="s">
        <v>194</v>
      </c>
      <c r="AL122" s="168">
        <v>46.150000000000034</v>
      </c>
      <c r="AM122" s="168">
        <v>125.5</v>
      </c>
      <c r="AN122" s="247">
        <v>5.7918250000000038</v>
      </c>
      <c r="AO122" s="223"/>
      <c r="AP122" s="252">
        <v>217.31915204999999</v>
      </c>
      <c r="AQ122" s="244">
        <v>5.7427658406140041E-3</v>
      </c>
      <c r="AR122" s="254">
        <v>6.0312831352566706E-3</v>
      </c>
    </row>
    <row r="123" spans="1:44" x14ac:dyDescent="0.3">
      <c r="A123" t="s">
        <v>96</v>
      </c>
      <c r="B123" s="237">
        <v>4656732000</v>
      </c>
      <c r="C123" s="238">
        <v>4656732000</v>
      </c>
      <c r="D123" s="223"/>
      <c r="E123" s="263" t="s">
        <v>194</v>
      </c>
      <c r="F123" s="240">
        <v>8.941401126197018E-3</v>
      </c>
      <c r="G123" s="241">
        <v>64310517.940307863</v>
      </c>
      <c r="H123" s="235"/>
      <c r="I123" s="242">
        <v>7.8719984355848149E-2</v>
      </c>
      <c r="J123" s="241">
        <v>63043214.351318419</v>
      </c>
      <c r="K123" s="235"/>
      <c r="L123" s="243">
        <v>2170.0612881674815</v>
      </c>
      <c r="M123" s="244">
        <v>7.1245876570482508E-2</v>
      </c>
      <c r="N123" s="245" t="s">
        <v>96</v>
      </c>
      <c r="O123">
        <v>4590.2</v>
      </c>
      <c r="P123" s="168">
        <v>4590.2</v>
      </c>
      <c r="Q123" s="223"/>
      <c r="R123">
        <v>5643.8</v>
      </c>
      <c r="S123">
        <v>1321</v>
      </c>
      <c r="T123" s="246">
        <v>5643.8</v>
      </c>
      <c r="U123" s="246">
        <v>1321</v>
      </c>
      <c r="V123" s="247">
        <v>7455.4597999999996</v>
      </c>
      <c r="W123" s="248" t="s">
        <v>96</v>
      </c>
      <c r="X123">
        <v>3.2</v>
      </c>
      <c r="Y123">
        <v>412</v>
      </c>
      <c r="Z123" s="168">
        <v>3.2</v>
      </c>
      <c r="AA123" s="168">
        <v>412</v>
      </c>
      <c r="AB123" s="247">
        <v>1.3184</v>
      </c>
      <c r="AC123" s="223"/>
      <c r="AD123">
        <v>301.10000000000002</v>
      </c>
      <c r="AE123">
        <v>226</v>
      </c>
      <c r="AF123" s="250">
        <v>301.10000000000002</v>
      </c>
      <c r="AG123" s="168">
        <v>226</v>
      </c>
      <c r="AH123" s="247">
        <v>68.048599999999993</v>
      </c>
      <c r="AI123" s="251" t="s">
        <v>96</v>
      </c>
      <c r="AJ123">
        <v>215.2</v>
      </c>
      <c r="AK123">
        <v>84</v>
      </c>
      <c r="AL123" s="168">
        <v>215.2</v>
      </c>
      <c r="AM123" s="168">
        <v>84</v>
      </c>
      <c r="AN123" s="247">
        <v>18.076799999999999</v>
      </c>
      <c r="AO123" s="223"/>
      <c r="AP123" s="252">
        <v>3285.6888081599996</v>
      </c>
      <c r="AQ123" s="244">
        <v>8.6825948253505467E-2</v>
      </c>
      <c r="AR123" s="254">
        <v>9.1188095063971131E-2</v>
      </c>
    </row>
    <row r="124" spans="1:44" x14ac:dyDescent="0.3">
      <c r="A124" t="s">
        <v>100</v>
      </c>
      <c r="B124" s="168">
        <v>0</v>
      </c>
      <c r="C124" s="238">
        <v>0</v>
      </c>
      <c r="D124" s="223"/>
      <c r="E124" s="239" t="s">
        <v>194</v>
      </c>
      <c r="F124" s="240">
        <v>8.941401126197018E-3</v>
      </c>
      <c r="G124" s="241">
        <v>64310517.940307863</v>
      </c>
      <c r="H124" s="235"/>
      <c r="I124" s="242">
        <v>0</v>
      </c>
      <c r="J124" s="241">
        <v>0</v>
      </c>
      <c r="K124" s="235"/>
      <c r="L124" s="243">
        <v>29.171250937723645</v>
      </c>
      <c r="M124" s="244">
        <v>9.5772933006453835E-4</v>
      </c>
      <c r="N124" s="245" t="s">
        <v>100</v>
      </c>
      <c r="O124">
        <v>566.70000000000005</v>
      </c>
      <c r="P124" s="168">
        <v>566.70000000000005</v>
      </c>
      <c r="Q124" s="223"/>
      <c r="R124">
        <v>662</v>
      </c>
      <c r="S124">
        <v>1372</v>
      </c>
      <c r="T124" s="246">
        <v>662</v>
      </c>
      <c r="U124" s="246">
        <v>1372</v>
      </c>
      <c r="V124" s="247">
        <v>908.26400000000001</v>
      </c>
      <c r="W124" s="248" t="s">
        <v>100</v>
      </c>
      <c r="X124" s="239" t="s">
        <v>194</v>
      </c>
      <c r="Y124" s="239" t="s">
        <v>194</v>
      </c>
      <c r="Z124" s="168">
        <v>0.46666666666666451</v>
      </c>
      <c r="AA124" s="168">
        <v>98.541666666666686</v>
      </c>
      <c r="AB124" s="247">
        <v>4.5986111111110908E-2</v>
      </c>
      <c r="AC124" s="223"/>
      <c r="AD124">
        <v>40.5</v>
      </c>
      <c r="AE124">
        <v>206</v>
      </c>
      <c r="AF124" s="250">
        <v>40.5</v>
      </c>
      <c r="AG124" s="168">
        <v>206</v>
      </c>
      <c r="AH124" s="247">
        <v>8.343</v>
      </c>
      <c r="AI124" s="251" t="s">
        <v>100</v>
      </c>
      <c r="AJ124">
        <v>22.5</v>
      </c>
      <c r="AK124">
        <v>137</v>
      </c>
      <c r="AL124" s="168">
        <v>22.5</v>
      </c>
      <c r="AM124" s="168">
        <v>137</v>
      </c>
      <c r="AN124" s="247">
        <v>3.0825</v>
      </c>
      <c r="AO124" s="223"/>
      <c r="AP124" s="252">
        <v>400.63677774999996</v>
      </c>
      <c r="AQ124" s="244">
        <v>1.0587024567567856E-2</v>
      </c>
      <c r="AR124" s="254">
        <v>1.1118918043869431E-2</v>
      </c>
    </row>
    <row r="125" spans="1:44" x14ac:dyDescent="0.3">
      <c r="A125" t="s">
        <v>102</v>
      </c>
      <c r="B125" s="239" t="s">
        <v>194</v>
      </c>
      <c r="C125" s="238">
        <v>167627705.88235295</v>
      </c>
      <c r="D125" s="223"/>
      <c r="E125" s="237">
        <v>1754000</v>
      </c>
      <c r="F125" s="240">
        <v>2.4559249679917649E-4</v>
      </c>
      <c r="G125" s="241">
        <v>1766410.0344557595</v>
      </c>
      <c r="H125" s="235"/>
      <c r="I125" s="242">
        <v>2.833671850702497E-3</v>
      </c>
      <c r="J125" s="241">
        <v>2269357.4363224977</v>
      </c>
      <c r="K125" s="235"/>
      <c r="L125" s="243">
        <v>77.866551512980308</v>
      </c>
      <c r="M125" s="244">
        <v>2.5564580817658243E-3</v>
      </c>
      <c r="N125" s="245" t="s">
        <v>102</v>
      </c>
      <c r="O125" s="255" t="s">
        <v>60</v>
      </c>
      <c r="P125" s="256">
        <v>5.7666666666666666</v>
      </c>
      <c r="Q125" s="223"/>
      <c r="R125" s="255" t="s">
        <v>60</v>
      </c>
      <c r="S125" s="255" t="s">
        <v>60</v>
      </c>
      <c r="T125" s="246">
        <v>6.3</v>
      </c>
      <c r="U125" s="246">
        <v>1167</v>
      </c>
      <c r="V125" s="247">
        <v>7.3521000000000001</v>
      </c>
      <c r="W125" s="248" t="s">
        <v>102</v>
      </c>
      <c r="X125" s="255" t="s">
        <v>60</v>
      </c>
      <c r="Y125" s="255" t="s">
        <v>60</v>
      </c>
      <c r="Z125" s="168">
        <v>0.5</v>
      </c>
      <c r="AA125" s="168">
        <v>271</v>
      </c>
      <c r="AB125" s="247">
        <v>0.13549999999999998</v>
      </c>
      <c r="AC125" s="223"/>
      <c r="AD125" s="255" t="s">
        <v>60</v>
      </c>
      <c r="AE125" s="255" t="s">
        <v>60</v>
      </c>
      <c r="AF125" s="257">
        <v>5.9333333333333336</v>
      </c>
      <c r="AG125" s="168">
        <v>274</v>
      </c>
      <c r="AH125" s="247">
        <v>1.6257333333333335</v>
      </c>
      <c r="AI125" s="251" t="s">
        <v>102</v>
      </c>
      <c r="AJ125" s="255" t="s">
        <v>60</v>
      </c>
      <c r="AK125" s="255" t="s">
        <v>60</v>
      </c>
      <c r="AL125" s="256">
        <v>7.5666666666666664</v>
      </c>
      <c r="AM125" s="168">
        <v>94</v>
      </c>
      <c r="AN125" s="247">
        <v>0.7112666666666666</v>
      </c>
      <c r="AO125" s="223"/>
      <c r="AP125" s="252">
        <v>4.2795957600000003</v>
      </c>
      <c r="AQ125" s="244">
        <v>1.130904299521195E-4</v>
      </c>
      <c r="AR125" s="254">
        <v>1.1877210770206461E-4</v>
      </c>
    </row>
    <row r="126" spans="1:44" x14ac:dyDescent="0.3">
      <c r="A126" t="s">
        <v>104</v>
      </c>
      <c r="B126" s="237">
        <v>1953758000</v>
      </c>
      <c r="C126" s="238">
        <v>1953758000</v>
      </c>
      <c r="D126" s="223"/>
      <c r="E126" s="259">
        <v>666695000</v>
      </c>
      <c r="F126" s="240">
        <v>9.3349652025956076E-2</v>
      </c>
      <c r="G126" s="241">
        <v>671412051.2665236</v>
      </c>
      <c r="H126" s="235"/>
      <c r="I126" s="242">
        <v>3.3027410466205311E-2</v>
      </c>
      <c r="J126" s="241">
        <v>26450133.781502392</v>
      </c>
      <c r="K126" s="235"/>
      <c r="L126" s="243">
        <v>1202.7749159377845</v>
      </c>
      <c r="M126" s="244">
        <v>3.9488632726746409E-2</v>
      </c>
      <c r="N126" s="245" t="s">
        <v>104</v>
      </c>
      <c r="O126">
        <v>469.5</v>
      </c>
      <c r="P126" s="168">
        <v>469.5</v>
      </c>
      <c r="Q126" s="223"/>
      <c r="R126">
        <v>20.7</v>
      </c>
      <c r="S126">
        <v>1079</v>
      </c>
      <c r="T126" s="246">
        <v>20.7</v>
      </c>
      <c r="U126" s="246">
        <v>1079</v>
      </c>
      <c r="V126" s="247">
        <v>22.3353</v>
      </c>
      <c r="W126" s="248" t="s">
        <v>104</v>
      </c>
      <c r="X126" s="168">
        <v>0.9</v>
      </c>
      <c r="Y126" s="168">
        <v>262</v>
      </c>
      <c r="Z126" s="168">
        <v>0.9</v>
      </c>
      <c r="AA126" s="168">
        <v>245</v>
      </c>
      <c r="AB126" s="247">
        <v>0.22050000000000003</v>
      </c>
      <c r="AC126" s="223"/>
      <c r="AD126" s="239" t="s">
        <v>194</v>
      </c>
      <c r="AE126" s="239" t="s">
        <v>194</v>
      </c>
      <c r="AF126" s="250">
        <v>4288.9400000000051</v>
      </c>
      <c r="AG126" s="168">
        <v>265</v>
      </c>
      <c r="AH126" s="247">
        <v>1136.5691000000013</v>
      </c>
      <c r="AI126" s="251" t="s">
        <v>104</v>
      </c>
      <c r="AJ126">
        <v>11.7</v>
      </c>
      <c r="AK126">
        <v>71</v>
      </c>
      <c r="AL126" s="168">
        <v>11.7</v>
      </c>
      <c r="AM126" s="168">
        <v>71</v>
      </c>
      <c r="AN126" s="247">
        <v>0.83069999999999999</v>
      </c>
      <c r="AO126" s="223"/>
      <c r="AP126" s="252">
        <v>505.27665936000056</v>
      </c>
      <c r="AQ126" s="244">
        <v>1.335218507922652E-2</v>
      </c>
      <c r="AR126" s="254">
        <v>1.4023000575373361E-2</v>
      </c>
    </row>
    <row r="127" spans="1:44" x14ac:dyDescent="0.3">
      <c r="A127" t="s">
        <v>106</v>
      </c>
      <c r="B127" s="239" t="s">
        <v>194</v>
      </c>
      <c r="C127" s="238">
        <v>167627705.88235295</v>
      </c>
      <c r="D127" s="223"/>
      <c r="E127" s="168">
        <v>0</v>
      </c>
      <c r="F127" s="240">
        <v>0</v>
      </c>
      <c r="G127" s="241">
        <v>0</v>
      </c>
      <c r="H127" s="235"/>
      <c r="I127" s="242">
        <v>2.833671850702497E-3</v>
      </c>
      <c r="J127" s="241">
        <v>2269357.4363224977</v>
      </c>
      <c r="K127" s="235"/>
      <c r="L127" s="243">
        <v>77.065307921351192</v>
      </c>
      <c r="M127" s="244">
        <v>2.5301522339340773E-3</v>
      </c>
      <c r="N127" s="245" t="s">
        <v>106</v>
      </c>
      <c r="O127">
        <v>921.8</v>
      </c>
      <c r="P127" s="168">
        <v>921.8</v>
      </c>
      <c r="Q127" s="223"/>
      <c r="R127">
        <v>1065.5999999999999</v>
      </c>
      <c r="S127">
        <v>1419</v>
      </c>
      <c r="T127" s="246">
        <v>1065.5999999999999</v>
      </c>
      <c r="U127" s="246">
        <v>1419</v>
      </c>
      <c r="V127" s="247">
        <v>1512.0863999999997</v>
      </c>
      <c r="W127" s="248" t="s">
        <v>106</v>
      </c>
      <c r="X127" s="262" t="s">
        <v>194</v>
      </c>
      <c r="Y127" s="262" t="s">
        <v>194</v>
      </c>
      <c r="Z127" s="168">
        <v>0.46666666666666451</v>
      </c>
      <c r="AA127" s="168">
        <v>98.541666666666686</v>
      </c>
      <c r="AB127" s="247">
        <v>4.5986111111110908E-2</v>
      </c>
      <c r="AC127" s="223"/>
      <c r="AD127">
        <v>22.5</v>
      </c>
      <c r="AE127">
        <v>247</v>
      </c>
      <c r="AF127" s="250">
        <v>22.5</v>
      </c>
      <c r="AG127" s="168">
        <v>247</v>
      </c>
      <c r="AH127" s="247">
        <v>5.5575000000000001</v>
      </c>
      <c r="AI127" s="251" t="s">
        <v>106</v>
      </c>
      <c r="AJ127">
        <v>16.600000000000001</v>
      </c>
      <c r="AK127">
        <v>137</v>
      </c>
      <c r="AL127" s="168">
        <v>16.600000000000001</v>
      </c>
      <c r="AM127" s="168">
        <v>137</v>
      </c>
      <c r="AN127" s="247">
        <v>2.2742</v>
      </c>
      <c r="AO127" s="223"/>
      <c r="AP127" s="252">
        <v>662.09635590999983</v>
      </c>
      <c r="AQ127" s="244">
        <v>1.7496222951579286E-2</v>
      </c>
      <c r="AR127" s="254">
        <v>1.8375235443566049E-2</v>
      </c>
    </row>
    <row r="128" spans="1:44" x14ac:dyDescent="0.3">
      <c r="A128" t="s">
        <v>108</v>
      </c>
      <c r="B128" s="239" t="s">
        <v>194</v>
      </c>
      <c r="C128" s="238">
        <v>167627705.88235295</v>
      </c>
      <c r="D128" s="223"/>
      <c r="E128" s="168">
        <v>0</v>
      </c>
      <c r="F128" s="240">
        <v>0</v>
      </c>
      <c r="G128" s="241">
        <v>0</v>
      </c>
      <c r="H128" s="235"/>
      <c r="I128" s="242">
        <v>2.833671850702497E-3</v>
      </c>
      <c r="J128" s="241">
        <v>2269357.4363224977</v>
      </c>
      <c r="K128" s="235"/>
      <c r="L128" s="243">
        <v>77.065307921351192</v>
      </c>
      <c r="M128" s="244">
        <v>2.5301522339340773E-3</v>
      </c>
      <c r="N128" s="245" t="s">
        <v>108</v>
      </c>
      <c r="O128">
        <v>12.8</v>
      </c>
      <c r="P128" s="168">
        <v>12.8</v>
      </c>
      <c r="Q128" s="223"/>
      <c r="R128">
        <v>16.899999999999999</v>
      </c>
      <c r="S128">
        <v>1093</v>
      </c>
      <c r="T128" s="246">
        <v>16.899999999999999</v>
      </c>
      <c r="U128" s="246">
        <v>1093</v>
      </c>
      <c r="V128" s="247">
        <v>18.471699999999998</v>
      </c>
      <c r="W128" s="248" t="s">
        <v>108</v>
      </c>
      <c r="X128" s="239" t="s">
        <v>194</v>
      </c>
      <c r="Y128" s="239" t="s">
        <v>194</v>
      </c>
      <c r="Z128" s="168">
        <v>0.46666666666666451</v>
      </c>
      <c r="AA128" s="168">
        <v>98.541666666666686</v>
      </c>
      <c r="AB128" s="247">
        <v>4.5986111111110908E-2</v>
      </c>
      <c r="AC128" s="223"/>
      <c r="AD128">
        <v>11</v>
      </c>
      <c r="AE128">
        <v>300</v>
      </c>
      <c r="AF128" s="250">
        <v>11</v>
      </c>
      <c r="AG128" s="168">
        <v>300</v>
      </c>
      <c r="AH128" s="247">
        <v>3.3</v>
      </c>
      <c r="AI128" s="251" t="s">
        <v>108</v>
      </c>
      <c r="AJ128" s="239" t="s">
        <v>194</v>
      </c>
      <c r="AK128" s="239" t="s">
        <v>194</v>
      </c>
      <c r="AL128" s="168">
        <v>46.150000000000034</v>
      </c>
      <c r="AM128" s="168">
        <v>125.5</v>
      </c>
      <c r="AN128" s="247">
        <v>5.7918250000000038</v>
      </c>
      <c r="AO128" s="223"/>
      <c r="AP128" s="252">
        <v>12.026703040000001</v>
      </c>
      <c r="AQ128" s="244">
        <v>3.178115630482031E-4</v>
      </c>
      <c r="AR128" s="254">
        <v>3.3377845686239017E-4</v>
      </c>
    </row>
    <row r="129" spans="1:44" x14ac:dyDescent="0.3">
      <c r="A129" t="s">
        <v>110</v>
      </c>
      <c r="B129" s="239" t="s">
        <v>194</v>
      </c>
      <c r="C129" s="238">
        <v>167627705.88235295</v>
      </c>
      <c r="D129" s="223"/>
      <c r="E129" s="259">
        <v>250035000</v>
      </c>
      <c r="F129" s="240">
        <v>3.5009532461335285E-2</v>
      </c>
      <c r="G129" s="241">
        <v>251804066.68480375</v>
      </c>
      <c r="H129" s="235"/>
      <c r="I129" s="242">
        <v>2.833671850702497E-3</v>
      </c>
      <c r="J129" s="241">
        <v>2269357.4363224977</v>
      </c>
      <c r="K129" s="235"/>
      <c r="L129" s="243">
        <v>191.28363256957817</v>
      </c>
      <c r="M129" s="244">
        <v>6.2800853369049626E-3</v>
      </c>
      <c r="N129" s="245" t="s">
        <v>110</v>
      </c>
      <c r="O129">
        <v>1258.2</v>
      </c>
      <c r="P129" s="168">
        <v>1258.2</v>
      </c>
      <c r="Q129" s="223"/>
      <c r="R129">
        <v>1355.7</v>
      </c>
      <c r="S129">
        <v>1386</v>
      </c>
      <c r="T129" s="246">
        <v>1355.7</v>
      </c>
      <c r="U129" s="246">
        <v>1386</v>
      </c>
      <c r="V129" s="247">
        <v>1879.0001999999999</v>
      </c>
      <c r="W129" s="248" t="s">
        <v>110</v>
      </c>
      <c r="X129">
        <v>37.799999999999997</v>
      </c>
      <c r="Y129">
        <v>485</v>
      </c>
      <c r="Z129" s="168">
        <v>37.799999999999997</v>
      </c>
      <c r="AA129" s="168">
        <v>485</v>
      </c>
      <c r="AB129" s="247">
        <v>18.332999999999998</v>
      </c>
      <c r="AC129" s="223"/>
      <c r="AD129">
        <v>865.3</v>
      </c>
      <c r="AE129">
        <v>429</v>
      </c>
      <c r="AF129" s="250">
        <v>865.3</v>
      </c>
      <c r="AG129" s="168">
        <v>429</v>
      </c>
      <c r="AH129" s="247">
        <v>371.21369999999996</v>
      </c>
      <c r="AI129" s="251" t="s">
        <v>110</v>
      </c>
      <c r="AJ129">
        <v>26.8</v>
      </c>
      <c r="AK129">
        <v>147</v>
      </c>
      <c r="AL129" s="168">
        <v>26.8</v>
      </c>
      <c r="AM129" s="168">
        <v>147</v>
      </c>
      <c r="AN129" s="247">
        <v>3.9396</v>
      </c>
      <c r="AO129" s="223"/>
      <c r="AP129" s="252">
        <v>989.8951194</v>
      </c>
      <c r="AQ129" s="244">
        <v>2.615846704653494E-2</v>
      </c>
      <c r="AR129" s="254">
        <v>2.7472671796255097E-2</v>
      </c>
    </row>
    <row r="130" spans="1:44" x14ac:dyDescent="0.3">
      <c r="A130" t="s">
        <v>112</v>
      </c>
      <c r="B130" s="168">
        <v>0</v>
      </c>
      <c r="C130" s="238">
        <v>0</v>
      </c>
      <c r="D130" s="223"/>
      <c r="E130" s="168">
        <v>0</v>
      </c>
      <c r="F130" s="240">
        <v>0</v>
      </c>
      <c r="G130" s="241">
        <v>0</v>
      </c>
      <c r="H130" s="235"/>
      <c r="I130" s="242">
        <v>0</v>
      </c>
      <c r="J130" s="241">
        <v>0</v>
      </c>
      <c r="K130" s="235"/>
      <c r="L130" s="243">
        <v>0</v>
      </c>
      <c r="M130" s="244">
        <v>0</v>
      </c>
      <c r="N130" s="245" t="s">
        <v>112</v>
      </c>
      <c r="O130">
        <v>5.9</v>
      </c>
      <c r="P130" s="168">
        <v>5.9</v>
      </c>
      <c r="Q130" s="223"/>
      <c r="R130">
        <v>7.1</v>
      </c>
      <c r="S130">
        <v>1138</v>
      </c>
      <c r="T130" s="246">
        <v>7.1</v>
      </c>
      <c r="U130" s="246">
        <v>1138</v>
      </c>
      <c r="V130" s="247">
        <v>8.0798000000000005</v>
      </c>
      <c r="W130" s="248" t="s">
        <v>112</v>
      </c>
      <c r="X130" s="239" t="s">
        <v>194</v>
      </c>
      <c r="Y130" s="239" t="s">
        <v>194</v>
      </c>
      <c r="Z130" s="168">
        <v>0.46666666666666451</v>
      </c>
      <c r="AA130" s="168">
        <v>98.541666666666686</v>
      </c>
      <c r="AB130" s="247">
        <v>4.5986111111110908E-2</v>
      </c>
      <c r="AC130" s="223"/>
      <c r="AD130">
        <v>4.7</v>
      </c>
      <c r="AE130">
        <v>277</v>
      </c>
      <c r="AF130" s="250">
        <v>4.7</v>
      </c>
      <c r="AG130" s="168">
        <v>277</v>
      </c>
      <c r="AH130" s="247">
        <v>1.3019000000000001</v>
      </c>
      <c r="AI130" s="251" t="s">
        <v>112</v>
      </c>
      <c r="AJ130">
        <v>1.1000000000000001</v>
      </c>
      <c r="AK130">
        <v>141</v>
      </c>
      <c r="AL130" s="168">
        <v>1.1000000000000001</v>
      </c>
      <c r="AM130" s="168">
        <v>141</v>
      </c>
      <c r="AN130" s="247">
        <v>0.15510000000000002</v>
      </c>
      <c r="AO130" s="223"/>
      <c r="AP130" s="252">
        <v>4.1742616300000002</v>
      </c>
      <c r="AQ130" s="244">
        <v>1.1030692358414131E-4</v>
      </c>
      <c r="AR130" s="254">
        <v>1.1584875761605945E-4</v>
      </c>
    </row>
    <row r="131" spans="1:44" x14ac:dyDescent="0.3">
      <c r="A131" t="s">
        <v>6</v>
      </c>
      <c r="B131" s="168">
        <v>0</v>
      </c>
      <c r="C131" s="238">
        <v>0</v>
      </c>
      <c r="D131" s="223"/>
      <c r="E131" s="168">
        <v>0</v>
      </c>
      <c r="F131" s="240">
        <v>0</v>
      </c>
      <c r="G131" s="241">
        <v>0</v>
      </c>
      <c r="H131" s="235"/>
      <c r="I131" s="242">
        <v>0</v>
      </c>
      <c r="J131" s="241">
        <v>0</v>
      </c>
      <c r="K131" s="235"/>
      <c r="L131" s="243">
        <v>0</v>
      </c>
      <c r="M131" s="244">
        <v>0</v>
      </c>
      <c r="N131" s="245" t="s">
        <v>6</v>
      </c>
      <c r="O131" s="168">
        <v>0</v>
      </c>
      <c r="P131" s="168">
        <v>0</v>
      </c>
      <c r="Q131" s="223"/>
      <c r="R131" s="168">
        <v>0</v>
      </c>
      <c r="S131" s="168">
        <v>0</v>
      </c>
      <c r="T131" s="168">
        <v>0</v>
      </c>
      <c r="U131" s="168">
        <v>0</v>
      </c>
      <c r="V131" s="247">
        <v>0</v>
      </c>
      <c r="W131" s="248" t="s">
        <v>6</v>
      </c>
      <c r="X131" s="168">
        <v>0</v>
      </c>
      <c r="Y131" s="168">
        <v>0</v>
      </c>
      <c r="Z131" s="168">
        <v>0</v>
      </c>
      <c r="AA131" s="168">
        <v>0</v>
      </c>
      <c r="AB131" s="247">
        <v>0</v>
      </c>
      <c r="AC131" s="223"/>
      <c r="AD131" s="168">
        <v>0</v>
      </c>
      <c r="AE131" s="168">
        <v>0</v>
      </c>
      <c r="AF131" s="250">
        <v>0</v>
      </c>
      <c r="AG131" s="168">
        <v>0</v>
      </c>
      <c r="AH131" s="247">
        <v>0</v>
      </c>
      <c r="AI131" s="251" t="s">
        <v>6</v>
      </c>
      <c r="AJ131" s="250">
        <v>0</v>
      </c>
      <c r="AK131" s="250">
        <v>0</v>
      </c>
      <c r="AL131" s="168">
        <v>0</v>
      </c>
      <c r="AM131" s="168">
        <v>0</v>
      </c>
      <c r="AN131" s="247">
        <v>0</v>
      </c>
      <c r="AO131" s="223"/>
      <c r="AP131" s="252">
        <v>0</v>
      </c>
      <c r="AQ131" s="244">
        <v>0</v>
      </c>
      <c r="AR131" s="254">
        <v>0</v>
      </c>
    </row>
    <row r="132" spans="1:44" x14ac:dyDescent="0.3">
      <c r="A132" t="s">
        <v>26</v>
      </c>
      <c r="B132" s="168">
        <v>0</v>
      </c>
      <c r="C132" s="238">
        <v>0</v>
      </c>
      <c r="D132" s="223"/>
      <c r="E132" s="168">
        <v>0</v>
      </c>
      <c r="F132" s="240">
        <v>0</v>
      </c>
      <c r="G132" s="241">
        <v>0</v>
      </c>
      <c r="H132" s="235"/>
      <c r="I132" s="242">
        <v>0</v>
      </c>
      <c r="J132" s="241">
        <v>0</v>
      </c>
      <c r="K132" s="235"/>
      <c r="L132" s="243">
        <v>0</v>
      </c>
      <c r="M132" s="244">
        <v>0</v>
      </c>
      <c r="N132" s="245" t="s">
        <v>26</v>
      </c>
      <c r="O132" s="168">
        <v>0</v>
      </c>
      <c r="P132" s="168">
        <v>0</v>
      </c>
      <c r="Q132" s="223"/>
      <c r="R132" s="168">
        <v>0</v>
      </c>
      <c r="S132" s="168">
        <v>0</v>
      </c>
      <c r="T132" s="168">
        <v>0</v>
      </c>
      <c r="U132" s="168">
        <v>0</v>
      </c>
      <c r="V132" s="247">
        <v>0</v>
      </c>
      <c r="W132" s="248" t="s">
        <v>26</v>
      </c>
      <c r="X132" s="168">
        <v>0</v>
      </c>
      <c r="Y132" s="168">
        <v>0</v>
      </c>
      <c r="Z132" s="168">
        <v>0</v>
      </c>
      <c r="AA132" s="168">
        <v>0</v>
      </c>
      <c r="AB132" s="247">
        <v>0</v>
      </c>
      <c r="AC132" s="223"/>
      <c r="AD132" s="168">
        <v>0</v>
      </c>
      <c r="AE132" s="168">
        <v>0</v>
      </c>
      <c r="AF132" s="250">
        <v>0</v>
      </c>
      <c r="AG132" s="168">
        <v>0</v>
      </c>
      <c r="AH132" s="247">
        <v>0</v>
      </c>
      <c r="AI132" s="251" t="s">
        <v>26</v>
      </c>
      <c r="AJ132" s="250">
        <v>0</v>
      </c>
      <c r="AK132" s="250">
        <v>0</v>
      </c>
      <c r="AL132" s="168">
        <v>0</v>
      </c>
      <c r="AM132" s="168">
        <v>0</v>
      </c>
      <c r="AN132" s="247">
        <v>0</v>
      </c>
      <c r="AO132" s="223"/>
      <c r="AP132" s="252">
        <v>0</v>
      </c>
      <c r="AQ132" s="244">
        <v>0</v>
      </c>
      <c r="AR132" s="254">
        <v>0</v>
      </c>
    </row>
    <row r="133" spans="1:44" x14ac:dyDescent="0.3">
      <c r="A133" t="s">
        <v>76</v>
      </c>
      <c r="B133" s="168">
        <v>0</v>
      </c>
      <c r="C133" s="238">
        <v>0</v>
      </c>
      <c r="D133" s="223"/>
      <c r="E133" s="168">
        <v>0</v>
      </c>
      <c r="F133" s="240">
        <v>0</v>
      </c>
      <c r="G133" s="241">
        <v>0</v>
      </c>
      <c r="H133" s="235"/>
      <c r="I133" s="242">
        <v>0</v>
      </c>
      <c r="J133" s="241">
        <v>0</v>
      </c>
      <c r="K133" s="235"/>
      <c r="L133" s="243">
        <v>0</v>
      </c>
      <c r="M133" s="244">
        <v>0</v>
      </c>
      <c r="N133" s="245" t="s">
        <v>76</v>
      </c>
      <c r="O133" s="168">
        <v>0</v>
      </c>
      <c r="P133" s="168">
        <v>0</v>
      </c>
      <c r="Q133" s="223"/>
      <c r="R133" s="168">
        <v>0</v>
      </c>
      <c r="S133" s="168">
        <v>0</v>
      </c>
      <c r="T133" s="168">
        <v>0</v>
      </c>
      <c r="U133" s="168">
        <v>0</v>
      </c>
      <c r="V133" s="247">
        <v>0</v>
      </c>
      <c r="W133" s="248" t="s">
        <v>76</v>
      </c>
      <c r="X133" s="168">
        <v>0</v>
      </c>
      <c r="Y133" s="168">
        <v>0</v>
      </c>
      <c r="Z133" s="168">
        <v>0</v>
      </c>
      <c r="AA133" s="168">
        <v>0</v>
      </c>
      <c r="AB133" s="247">
        <v>0</v>
      </c>
      <c r="AC133" s="223"/>
      <c r="AD133" s="168">
        <v>0</v>
      </c>
      <c r="AE133" s="168">
        <v>0</v>
      </c>
      <c r="AF133" s="250">
        <v>0</v>
      </c>
      <c r="AG133" s="168">
        <v>0</v>
      </c>
      <c r="AH133" s="247">
        <v>0</v>
      </c>
      <c r="AI133" s="251" t="s">
        <v>76</v>
      </c>
      <c r="AJ133" s="250">
        <v>0</v>
      </c>
      <c r="AK133" s="250">
        <v>0</v>
      </c>
      <c r="AL133" s="168">
        <v>0</v>
      </c>
      <c r="AM133" s="168">
        <v>0</v>
      </c>
      <c r="AN133" s="247">
        <v>0</v>
      </c>
      <c r="AO133" s="223"/>
      <c r="AP133" s="252">
        <v>0</v>
      </c>
      <c r="AQ133" s="244">
        <v>0</v>
      </c>
      <c r="AR133" s="254">
        <v>0</v>
      </c>
    </row>
    <row r="134" spans="1:44" x14ac:dyDescent="0.3">
      <c r="A134" t="s">
        <v>86</v>
      </c>
      <c r="B134" s="168">
        <v>0</v>
      </c>
      <c r="C134" s="238">
        <v>0</v>
      </c>
      <c r="D134" s="223"/>
      <c r="E134" s="168">
        <v>0</v>
      </c>
      <c r="F134" s="240">
        <v>0</v>
      </c>
      <c r="G134" s="241">
        <v>0</v>
      </c>
      <c r="H134" s="235"/>
      <c r="I134" s="242">
        <v>0</v>
      </c>
      <c r="J134" s="241">
        <v>0</v>
      </c>
      <c r="K134" s="235"/>
      <c r="L134" s="243">
        <v>0</v>
      </c>
      <c r="M134" s="244">
        <v>0</v>
      </c>
      <c r="N134" s="245" t="s">
        <v>86</v>
      </c>
      <c r="O134" s="168">
        <v>0</v>
      </c>
      <c r="P134" s="168">
        <v>0</v>
      </c>
      <c r="Q134" s="223"/>
      <c r="R134" s="168">
        <v>0</v>
      </c>
      <c r="S134" s="168">
        <v>0</v>
      </c>
      <c r="T134" s="168">
        <v>0</v>
      </c>
      <c r="U134" s="168">
        <v>0</v>
      </c>
      <c r="V134" s="247">
        <v>0</v>
      </c>
      <c r="W134" s="248" t="s">
        <v>86</v>
      </c>
      <c r="X134" s="168">
        <v>0</v>
      </c>
      <c r="Y134" s="168">
        <v>0</v>
      </c>
      <c r="Z134" s="168">
        <v>0</v>
      </c>
      <c r="AA134" s="168">
        <v>0</v>
      </c>
      <c r="AB134" s="247">
        <v>0</v>
      </c>
      <c r="AC134" s="223"/>
      <c r="AD134" s="168">
        <v>0</v>
      </c>
      <c r="AE134" s="168">
        <v>0</v>
      </c>
      <c r="AF134" s="250">
        <v>0</v>
      </c>
      <c r="AG134" s="168">
        <v>0</v>
      </c>
      <c r="AH134" s="247">
        <v>0</v>
      </c>
      <c r="AI134" s="251" t="s">
        <v>86</v>
      </c>
      <c r="AJ134" s="250">
        <v>0</v>
      </c>
      <c r="AK134" s="250">
        <v>0</v>
      </c>
      <c r="AL134" s="168">
        <v>0</v>
      </c>
      <c r="AM134" s="168">
        <v>0</v>
      </c>
      <c r="AN134" s="247">
        <v>0</v>
      </c>
      <c r="AO134" s="223"/>
      <c r="AP134" s="252">
        <v>0</v>
      </c>
      <c r="AQ134" s="244">
        <v>0</v>
      </c>
      <c r="AR134" s="254">
        <v>0</v>
      </c>
    </row>
    <row r="135" spans="1:44" x14ac:dyDescent="0.3">
      <c r="A135" t="s">
        <v>98</v>
      </c>
      <c r="B135" s="168">
        <v>0</v>
      </c>
      <c r="C135" s="238">
        <v>0</v>
      </c>
      <c r="D135" s="223"/>
      <c r="E135" s="168">
        <v>0</v>
      </c>
      <c r="F135" s="240">
        <v>0</v>
      </c>
      <c r="G135" s="241">
        <v>0</v>
      </c>
      <c r="H135" s="235"/>
      <c r="I135" s="242">
        <v>0</v>
      </c>
      <c r="J135" s="241">
        <v>0</v>
      </c>
      <c r="K135" s="235"/>
      <c r="L135" s="243">
        <v>0</v>
      </c>
      <c r="M135" s="244">
        <v>0</v>
      </c>
      <c r="N135" s="245" t="s">
        <v>98</v>
      </c>
      <c r="O135" s="168">
        <v>0</v>
      </c>
      <c r="P135" s="168">
        <v>0</v>
      </c>
      <c r="Q135" s="223"/>
      <c r="R135" s="168">
        <v>0</v>
      </c>
      <c r="S135" s="168">
        <v>0</v>
      </c>
      <c r="T135" s="168">
        <v>0</v>
      </c>
      <c r="U135" s="168">
        <v>0</v>
      </c>
      <c r="V135" s="247">
        <v>0</v>
      </c>
      <c r="W135" s="248" t="s">
        <v>98</v>
      </c>
      <c r="X135" s="168">
        <v>0</v>
      </c>
      <c r="Y135" s="168">
        <v>0</v>
      </c>
      <c r="Z135" s="168">
        <v>0</v>
      </c>
      <c r="AA135" s="168">
        <v>0</v>
      </c>
      <c r="AB135" s="247">
        <v>0</v>
      </c>
      <c r="AC135" s="223"/>
      <c r="AD135" s="168">
        <v>0</v>
      </c>
      <c r="AE135" s="168">
        <v>0</v>
      </c>
      <c r="AF135" s="250">
        <v>0</v>
      </c>
      <c r="AG135" s="168">
        <v>0</v>
      </c>
      <c r="AH135" s="247">
        <v>0</v>
      </c>
      <c r="AI135" s="251" t="s">
        <v>98</v>
      </c>
      <c r="AJ135" s="250">
        <v>0</v>
      </c>
      <c r="AK135" s="250">
        <v>0</v>
      </c>
      <c r="AL135" s="168">
        <v>0</v>
      </c>
      <c r="AM135" s="168">
        <v>0</v>
      </c>
      <c r="AN135" s="247">
        <v>0</v>
      </c>
      <c r="AO135" s="223"/>
      <c r="AP135" s="252">
        <v>0</v>
      </c>
      <c r="AQ135" s="244">
        <v>0</v>
      </c>
      <c r="AR135" s="254">
        <v>0</v>
      </c>
    </row>
    <row r="136" spans="1:44" x14ac:dyDescent="0.3">
      <c r="A136" s="168"/>
      <c r="B136" s="168"/>
      <c r="C136" s="168" t="b">
        <v>1</v>
      </c>
      <c r="D136" s="223"/>
      <c r="E136" s="238">
        <v>5864738000</v>
      </c>
      <c r="F136" s="264">
        <v>1</v>
      </c>
      <c r="G136" s="168" t="b">
        <v>1</v>
      </c>
      <c r="H136" s="235"/>
      <c r="I136" s="168"/>
      <c r="J136" s="265">
        <v>0</v>
      </c>
      <c r="K136" s="235"/>
      <c r="L136" s="168" t="b">
        <v>1</v>
      </c>
      <c r="M136" s="254" t="b">
        <v>1</v>
      </c>
      <c r="N136" s="266"/>
      <c r="O136" s="168">
        <v>55644.700000000004</v>
      </c>
      <c r="P136" s="168">
        <v>55679.300000000017</v>
      </c>
      <c r="Q136" s="223"/>
      <c r="R136" s="168">
        <v>29954.999999999996</v>
      </c>
      <c r="S136" s="168">
        <v>1400.2368421052631</v>
      </c>
      <c r="T136" s="168">
        <v>32785.69999999999</v>
      </c>
      <c r="U136" s="168"/>
      <c r="V136" s="267">
        <v>0.99966852590293998</v>
      </c>
      <c r="W136" s="268"/>
      <c r="X136" s="168">
        <v>446.6</v>
      </c>
      <c r="Y136" s="168">
        <v>391.45833333333331</v>
      </c>
      <c r="Z136" s="168">
        <v>456.39999999999975</v>
      </c>
      <c r="AA136" s="168">
        <v>222.69833333333332</v>
      </c>
      <c r="AB136" s="267">
        <v>0.99227654909465934</v>
      </c>
      <c r="AC136" s="223"/>
      <c r="AD136" s="168">
        <v>110118.29999999997</v>
      </c>
      <c r="AE136" s="168">
        <v>313</v>
      </c>
      <c r="AF136" s="250">
        <v>131563</v>
      </c>
      <c r="AG136" s="168">
        <v>270.64</v>
      </c>
      <c r="AH136" s="267">
        <v>0.98183800900890705</v>
      </c>
      <c r="AI136" s="268"/>
      <c r="AJ136" s="168">
        <v>2040.8</v>
      </c>
      <c r="AK136" s="168">
        <v>124.5</v>
      </c>
      <c r="AL136" s="168">
        <v>2225.3999999999996</v>
      </c>
      <c r="AM136" s="168">
        <v>109.64</v>
      </c>
      <c r="AN136" s="267">
        <v>0.99260429585692456</v>
      </c>
      <c r="AO136" s="223"/>
      <c r="AP136" s="252">
        <v>36031.993056275525</v>
      </c>
      <c r="AQ136" s="269">
        <v>0.95216319841525932</v>
      </c>
      <c r="AR136" s="269" t="b">
        <v>1</v>
      </c>
    </row>
    <row r="137" spans="1:44" x14ac:dyDescent="0.3">
      <c r="A137" s="168" t="s">
        <v>336</v>
      </c>
      <c r="B137" s="168"/>
      <c r="C137" s="168"/>
      <c r="D137" s="223"/>
      <c r="E137" s="237">
        <v>7141912000</v>
      </c>
      <c r="F137" s="237"/>
      <c r="G137" s="168"/>
      <c r="H137" s="235"/>
      <c r="I137" s="168"/>
      <c r="J137" s="168"/>
      <c r="K137" s="235"/>
      <c r="L137" s="168"/>
      <c r="M137" s="168"/>
      <c r="N137" s="266"/>
      <c r="O137">
        <v>55679.3</v>
      </c>
      <c r="P137" s="168"/>
      <c r="Q137" s="223"/>
      <c r="R137">
        <v>32785.699999999997</v>
      </c>
      <c r="S137">
        <v>1373</v>
      </c>
      <c r="T137" s="168"/>
      <c r="U137" s="168"/>
      <c r="V137" s="168"/>
      <c r="W137" s="268"/>
      <c r="X137">
        <v>456.4</v>
      </c>
      <c r="Y137">
        <v>245</v>
      </c>
      <c r="Z137" s="168"/>
      <c r="AA137" s="168"/>
      <c r="AB137" s="168"/>
      <c r="AC137" s="223"/>
      <c r="AD137">
        <v>131563</v>
      </c>
      <c r="AE137">
        <v>289</v>
      </c>
      <c r="AF137" s="250"/>
      <c r="AG137" s="168"/>
      <c r="AH137" s="168"/>
      <c r="AI137" s="268"/>
      <c r="AJ137">
        <v>2225.4</v>
      </c>
      <c r="AK137">
        <v>125</v>
      </c>
      <c r="AL137" s="168"/>
      <c r="AM137" s="168"/>
      <c r="AN137" s="168"/>
      <c r="AO137" s="223"/>
      <c r="AP137" s="168"/>
      <c r="AQ137" s="168"/>
      <c r="AR137" s="168"/>
    </row>
    <row r="138" spans="1:44" x14ac:dyDescent="0.3">
      <c r="A138" s="168" t="s">
        <v>337</v>
      </c>
      <c r="B138" s="239">
        <v>2849671000</v>
      </c>
      <c r="C138" s="168"/>
      <c r="D138" s="223"/>
      <c r="E138" s="238">
        <v>1277174000</v>
      </c>
      <c r="F138" s="264"/>
      <c r="G138" s="168"/>
      <c r="H138" s="235"/>
      <c r="I138" s="168"/>
      <c r="J138" s="168"/>
      <c r="K138" s="235"/>
      <c r="L138" s="168"/>
      <c r="M138" s="168"/>
      <c r="N138" s="266"/>
      <c r="P138" s="168"/>
      <c r="Q138" s="223"/>
      <c r="R138" s="239">
        <v>2830.7000000000007</v>
      </c>
      <c r="S138" s="239">
        <v>1345.7631578947369</v>
      </c>
      <c r="T138" s="168"/>
      <c r="U138" s="168"/>
      <c r="V138" s="168"/>
      <c r="W138" s="268"/>
      <c r="X138" s="239">
        <v>9.7999999999999545</v>
      </c>
      <c r="Y138" s="239">
        <v>98.541666666666686</v>
      </c>
      <c r="Z138" s="168"/>
      <c r="AA138" s="168"/>
      <c r="AB138" s="168"/>
      <c r="AC138" s="223"/>
      <c r="AD138" s="239">
        <v>21444.700000000026</v>
      </c>
      <c r="AE138" s="239">
        <v>265</v>
      </c>
      <c r="AF138" s="250"/>
      <c r="AG138" s="168"/>
      <c r="AH138" s="168"/>
      <c r="AI138" s="268"/>
      <c r="AJ138" s="239">
        <v>184.60000000000014</v>
      </c>
      <c r="AK138" s="239">
        <v>125.5</v>
      </c>
      <c r="AL138" s="168"/>
      <c r="AM138" s="168"/>
      <c r="AN138" s="168"/>
      <c r="AO138" s="223"/>
      <c r="AP138" s="168"/>
      <c r="AQ138" s="168"/>
      <c r="AR138" s="168"/>
    </row>
    <row r="139" spans="1:44" x14ac:dyDescent="0.3">
      <c r="A139" s="168" t="s">
        <v>338</v>
      </c>
      <c r="B139" s="168"/>
      <c r="C139" s="168"/>
      <c r="D139" s="223"/>
      <c r="E139" s="238"/>
      <c r="F139" s="238"/>
      <c r="G139" s="168"/>
      <c r="H139" s="235"/>
      <c r="I139" s="168"/>
      <c r="J139" s="168"/>
      <c r="K139" s="235"/>
      <c r="L139" s="168"/>
      <c r="M139" s="168"/>
      <c r="N139" s="266"/>
      <c r="O139" s="270">
        <v>34.6</v>
      </c>
      <c r="P139" s="168"/>
      <c r="Q139" s="223"/>
      <c r="R139" s="270">
        <v>37.799999999999997</v>
      </c>
      <c r="S139" s="270">
        <v>1167</v>
      </c>
      <c r="T139" s="168"/>
      <c r="U139" s="168"/>
      <c r="V139" s="168"/>
      <c r="W139" s="268"/>
      <c r="X139" s="270">
        <v>3</v>
      </c>
      <c r="Y139" s="270">
        <v>271</v>
      </c>
      <c r="Z139" s="168"/>
      <c r="AA139" s="168"/>
      <c r="AB139" s="168"/>
      <c r="AC139" s="223"/>
      <c r="AD139" s="270">
        <v>35.6</v>
      </c>
      <c r="AE139" s="270">
        <v>274</v>
      </c>
      <c r="AF139" s="250"/>
      <c r="AG139" s="168"/>
      <c r="AH139" s="168"/>
      <c r="AI139" s="268"/>
      <c r="AJ139" s="270">
        <v>45.4</v>
      </c>
      <c r="AK139" s="270">
        <v>94</v>
      </c>
      <c r="AL139" s="168"/>
      <c r="AM139" s="168"/>
      <c r="AN139" s="168"/>
      <c r="AO139" s="223"/>
      <c r="AP139" s="168"/>
      <c r="AQ139" s="168"/>
      <c r="AR139" s="168"/>
    </row>
    <row r="140" spans="1:44" x14ac:dyDescent="0.3">
      <c r="A140" s="168" t="s">
        <v>339</v>
      </c>
      <c r="B140" s="168">
        <v>12</v>
      </c>
      <c r="C140" s="168">
        <v>18</v>
      </c>
      <c r="D140" s="223"/>
      <c r="E140" s="168">
        <v>24</v>
      </c>
      <c r="F140" s="168"/>
      <c r="G140" s="168">
        <v>24</v>
      </c>
      <c r="H140" s="235"/>
      <c r="I140" s="168"/>
      <c r="J140" s="168">
        <f t="shared" ref="J140" si="16">COUNTIF(J80:J135,0)</f>
        <v>18</v>
      </c>
      <c r="K140" s="235"/>
      <c r="L140" s="168">
        <v>17</v>
      </c>
      <c r="M140" s="168"/>
      <c r="N140" s="266"/>
      <c r="O140" s="168"/>
      <c r="P140" s="168"/>
      <c r="Q140" s="223"/>
      <c r="R140" s="168"/>
      <c r="S140" s="168"/>
      <c r="T140" s="168"/>
      <c r="U140" s="168"/>
      <c r="V140" s="168"/>
      <c r="W140" s="268"/>
      <c r="X140" s="168"/>
      <c r="Y140" s="168"/>
      <c r="Z140" s="168"/>
      <c r="AA140" s="168"/>
      <c r="AB140" s="168"/>
      <c r="AC140" s="223"/>
      <c r="AD140" s="168"/>
      <c r="AE140" s="168"/>
      <c r="AF140" s="250"/>
      <c r="AG140" s="168"/>
      <c r="AH140" s="168"/>
      <c r="AI140" s="268"/>
      <c r="AJ140" s="168"/>
      <c r="AK140" s="168"/>
      <c r="AL140" s="168"/>
      <c r="AM140" s="168"/>
      <c r="AN140" s="168"/>
      <c r="AO140" s="223"/>
      <c r="AP140" s="168"/>
      <c r="AQ140" s="168"/>
      <c r="AR140" s="168"/>
    </row>
    <row r="141" spans="1:44" x14ac:dyDescent="0.3">
      <c r="A141" s="168" t="s">
        <v>340</v>
      </c>
      <c r="B141" s="168">
        <v>17</v>
      </c>
      <c r="C141" s="168"/>
      <c r="D141" s="223"/>
      <c r="E141" s="168">
        <v>20</v>
      </c>
      <c r="F141" s="168"/>
      <c r="G141" s="168"/>
      <c r="H141" s="235"/>
      <c r="I141" s="168"/>
      <c r="J141" s="168"/>
      <c r="K141" s="235"/>
      <c r="L141" s="168"/>
      <c r="M141" s="168"/>
      <c r="N141" s="266"/>
      <c r="O141" s="168"/>
      <c r="P141" s="168"/>
      <c r="Q141" s="223"/>
      <c r="R141" s="168">
        <v>6</v>
      </c>
      <c r="S141" s="168">
        <v>6</v>
      </c>
      <c r="T141" s="168"/>
      <c r="U141" s="168"/>
      <c r="V141" s="168"/>
      <c r="W141" s="268"/>
      <c r="X141" s="168">
        <v>21</v>
      </c>
      <c r="Y141" s="168">
        <v>21</v>
      </c>
      <c r="Z141" s="168"/>
      <c r="AA141" s="168"/>
      <c r="AB141" s="168"/>
      <c r="AC141" s="223"/>
      <c r="AD141" s="168">
        <v>5</v>
      </c>
      <c r="AE141" s="168">
        <v>5</v>
      </c>
      <c r="AF141" s="250"/>
      <c r="AG141" s="168"/>
      <c r="AH141" s="168"/>
      <c r="AI141" s="268"/>
      <c r="AJ141" s="168">
        <v>4</v>
      </c>
      <c r="AK141" s="168">
        <v>4</v>
      </c>
      <c r="AL141" s="168"/>
      <c r="AM141" s="168"/>
      <c r="AN141" s="168"/>
      <c r="AO141" s="223"/>
      <c r="AP141" s="168"/>
      <c r="AQ141" s="168"/>
      <c r="AR141" s="168"/>
    </row>
    <row r="142" spans="1:44" x14ac:dyDescent="0.3">
      <c r="A142" s="168" t="s">
        <v>341</v>
      </c>
      <c r="B142" s="168"/>
      <c r="C142" s="168"/>
      <c r="D142" s="223"/>
      <c r="E142" s="168"/>
      <c r="F142" s="168"/>
      <c r="G142" s="168"/>
      <c r="H142" s="235"/>
      <c r="I142" s="168"/>
      <c r="J142" s="168"/>
      <c r="K142" s="235"/>
      <c r="L142" s="168"/>
      <c r="M142" s="168"/>
      <c r="N142" s="271"/>
      <c r="O142" s="168">
        <v>6</v>
      </c>
      <c r="P142" s="168"/>
      <c r="Q142" s="168"/>
      <c r="R142" s="168">
        <v>6</v>
      </c>
      <c r="S142" s="168">
        <v>6</v>
      </c>
      <c r="T142" s="168"/>
      <c r="U142" s="168"/>
      <c r="V142" s="168"/>
      <c r="W142" s="268"/>
      <c r="X142" s="168">
        <v>6</v>
      </c>
      <c r="Y142" s="168">
        <v>6</v>
      </c>
      <c r="Z142" s="168"/>
      <c r="AA142" s="168"/>
      <c r="AB142" s="168"/>
      <c r="AC142" s="223"/>
      <c r="AD142" s="168">
        <v>6</v>
      </c>
      <c r="AE142" s="168">
        <v>6</v>
      </c>
      <c r="AF142" s="250"/>
      <c r="AG142" s="168"/>
      <c r="AH142" s="168"/>
      <c r="AI142" s="268"/>
      <c r="AJ142" s="168">
        <v>6</v>
      </c>
      <c r="AK142" s="168">
        <v>6</v>
      </c>
      <c r="AL142" s="168"/>
      <c r="AM142" s="168"/>
      <c r="AN142" s="168"/>
      <c r="AO142" s="223"/>
      <c r="AP142" s="168"/>
      <c r="AQ142" s="168"/>
      <c r="AR142" s="168"/>
    </row>
    <row r="143" spans="1:44" x14ac:dyDescent="0.3">
      <c r="A143" s="163"/>
      <c r="B143" s="78"/>
      <c r="C143" s="78"/>
      <c r="D143" s="78"/>
      <c r="E143" s="78"/>
    </row>
    <row r="144" spans="1:44" s="196" customFormat="1" ht="17.25" customHeight="1" x14ac:dyDescent="0.3">
      <c r="A144" s="206" t="s">
        <v>342</v>
      </c>
    </row>
    <row r="145" spans="1:42" x14ac:dyDescent="0.3">
      <c r="A145" s="272" t="s">
        <v>162</v>
      </c>
      <c r="B145" s="273" t="s">
        <v>163</v>
      </c>
      <c r="C145" s="273"/>
      <c r="D145" s="273"/>
      <c r="E145" s="273"/>
      <c r="F145" s="273"/>
      <c r="G145" s="273"/>
      <c r="H145" s="273"/>
      <c r="I145" s="273"/>
      <c r="J145" s="273"/>
      <c r="K145" s="273"/>
      <c r="L145" s="273"/>
      <c r="M145" s="274"/>
      <c r="N145" s="275" t="s">
        <v>162</v>
      </c>
      <c r="O145" s="276" t="s">
        <v>162</v>
      </c>
      <c r="P145" s="276" t="s">
        <v>162</v>
      </c>
      <c r="Q145" s="277" t="s">
        <v>162</v>
      </c>
      <c r="R145" s="278" t="s">
        <v>164</v>
      </c>
      <c r="S145" s="279"/>
      <c r="T145" s="280" t="s">
        <v>165</v>
      </c>
      <c r="U145" s="280"/>
      <c r="V145" s="281"/>
      <c r="W145" s="282" t="s">
        <v>162</v>
      </c>
      <c r="X145" s="278" t="s">
        <v>166</v>
      </c>
      <c r="Y145" s="279"/>
      <c r="Z145" s="280" t="s">
        <v>167</v>
      </c>
      <c r="AA145" s="280"/>
      <c r="AB145" s="281"/>
      <c r="AC145" s="282" t="s">
        <v>162</v>
      </c>
      <c r="AD145" s="278" t="s">
        <v>168</v>
      </c>
      <c r="AE145" s="279"/>
      <c r="AF145" s="280" t="s">
        <v>169</v>
      </c>
      <c r="AG145" s="280"/>
      <c r="AH145" s="281"/>
      <c r="AI145" s="282" t="s">
        <v>162</v>
      </c>
      <c r="AJ145" s="278" t="s">
        <v>170</v>
      </c>
      <c r="AK145" s="279"/>
      <c r="AL145" s="280" t="s">
        <v>171</v>
      </c>
      <c r="AM145" s="280"/>
      <c r="AN145" s="281"/>
      <c r="AO145" s="282" t="s">
        <v>162</v>
      </c>
    </row>
    <row r="146" spans="1:42" ht="81" x14ac:dyDescent="0.3">
      <c r="A146" s="283" t="s">
        <v>162</v>
      </c>
      <c r="B146" s="284" t="s">
        <v>172</v>
      </c>
      <c r="C146" s="285" t="s">
        <v>173</v>
      </c>
      <c r="D146" s="286" t="s">
        <v>162</v>
      </c>
      <c r="E146" s="284" t="s">
        <v>174</v>
      </c>
      <c r="F146" s="284" t="s">
        <v>175</v>
      </c>
      <c r="G146" s="285" t="s">
        <v>176</v>
      </c>
      <c r="H146" s="142" t="s">
        <v>162</v>
      </c>
      <c r="I146" s="284" t="s">
        <v>177</v>
      </c>
      <c r="J146" s="285" t="s">
        <v>178</v>
      </c>
      <c r="K146" s="142" t="s">
        <v>162</v>
      </c>
      <c r="L146" s="35" t="s">
        <v>179</v>
      </c>
      <c r="M146" s="287" t="s">
        <v>180</v>
      </c>
      <c r="N146" s="288" t="s">
        <v>162</v>
      </c>
      <c r="O146" s="289" t="s">
        <v>181</v>
      </c>
      <c r="P146" s="290" t="s">
        <v>182</v>
      </c>
      <c r="Q146" s="286"/>
      <c r="R146" s="291" t="s">
        <v>183</v>
      </c>
      <c r="S146" s="291" t="s">
        <v>184</v>
      </c>
      <c r="T146" s="291" t="s">
        <v>183</v>
      </c>
      <c r="U146" s="291" t="s">
        <v>184</v>
      </c>
      <c r="V146" s="290" t="s">
        <v>185</v>
      </c>
      <c r="W146" s="292"/>
      <c r="X146" s="291" t="s">
        <v>183</v>
      </c>
      <c r="Y146" s="291" t="s">
        <v>186</v>
      </c>
      <c r="Z146" s="291" t="s">
        <v>183</v>
      </c>
      <c r="AA146" s="291" t="s">
        <v>184</v>
      </c>
      <c r="AB146" s="290" t="s">
        <v>187</v>
      </c>
      <c r="AC146" s="292"/>
      <c r="AD146" s="291" t="s">
        <v>183</v>
      </c>
      <c r="AE146" s="291" t="s">
        <v>184</v>
      </c>
      <c r="AF146" s="291" t="s">
        <v>183</v>
      </c>
      <c r="AG146" s="291" t="s">
        <v>184</v>
      </c>
      <c r="AH146" s="290" t="s">
        <v>188</v>
      </c>
      <c r="AI146" s="292"/>
      <c r="AJ146" s="291" t="s">
        <v>183</v>
      </c>
      <c r="AK146" s="291" t="s">
        <v>184</v>
      </c>
      <c r="AL146" s="291" t="s">
        <v>183</v>
      </c>
      <c r="AM146" s="291" t="s">
        <v>184</v>
      </c>
      <c r="AN146" s="290" t="s">
        <v>189</v>
      </c>
      <c r="AO146" s="292"/>
      <c r="AP146" s="231" t="s">
        <v>343</v>
      </c>
    </row>
    <row r="147" spans="1:42" x14ac:dyDescent="0.3">
      <c r="A147" s="293" t="s">
        <v>190</v>
      </c>
      <c r="B147" s="294" t="s">
        <v>191</v>
      </c>
      <c r="C147" s="295" t="s">
        <v>192</v>
      </c>
      <c r="D147" s="286"/>
      <c r="E147" s="296" t="s">
        <v>162</v>
      </c>
      <c r="F147" s="296" t="s">
        <v>162</v>
      </c>
      <c r="G147" s="297" t="s">
        <v>162</v>
      </c>
      <c r="H147" s="143"/>
      <c r="I147" s="297" t="s">
        <v>162</v>
      </c>
      <c r="J147" s="288" t="s">
        <v>162</v>
      </c>
      <c r="K147" s="145"/>
      <c r="L147" s="298"/>
      <c r="M147" s="299"/>
      <c r="N147" s="299"/>
      <c r="O147" s="300" t="s">
        <v>193</v>
      </c>
      <c r="P147" s="301"/>
      <c r="Q147" s="301"/>
      <c r="R147" s="301"/>
      <c r="S147" s="301"/>
      <c r="T147" s="301"/>
      <c r="U147" s="301"/>
      <c r="V147" s="301"/>
      <c r="W147" s="301"/>
      <c r="X147" s="301"/>
      <c r="Y147" s="301"/>
      <c r="Z147" s="301"/>
      <c r="AA147" s="301"/>
      <c r="AB147" s="301"/>
      <c r="AC147" s="301"/>
      <c r="AD147" s="301"/>
      <c r="AE147" s="301"/>
      <c r="AF147" s="301"/>
      <c r="AG147" s="301"/>
      <c r="AH147" s="301"/>
      <c r="AI147" s="301"/>
      <c r="AJ147" s="301"/>
      <c r="AK147" s="301"/>
      <c r="AL147" s="301"/>
      <c r="AM147" s="301"/>
      <c r="AN147" s="301"/>
      <c r="AO147" s="302"/>
      <c r="AP147" s="168"/>
    </row>
    <row r="148" spans="1:42" x14ac:dyDescent="0.3">
      <c r="A148" s="162" t="s">
        <v>2</v>
      </c>
      <c r="B148" s="166">
        <v>6285479000</v>
      </c>
      <c r="C148" s="303">
        <v>6285479000</v>
      </c>
      <c r="D148" s="286"/>
      <c r="E148" s="304" t="s">
        <v>194</v>
      </c>
      <c r="F148" s="165">
        <v>7.6E-3</v>
      </c>
      <c r="G148" s="303">
        <v>55314737</v>
      </c>
      <c r="H148" s="143"/>
      <c r="I148" s="305">
        <v>0.11</v>
      </c>
      <c r="J148" s="303">
        <v>84507765</v>
      </c>
      <c r="K148" s="143"/>
      <c r="L148" s="306">
        <v>2915</v>
      </c>
      <c r="M148" s="307">
        <v>9.6799999999999997E-2</v>
      </c>
      <c r="N148" s="288" t="s">
        <v>162</v>
      </c>
      <c r="O148" s="162">
        <v>9.4</v>
      </c>
      <c r="P148" s="308">
        <v>9.4</v>
      </c>
      <c r="Q148" s="286" t="s">
        <v>162</v>
      </c>
      <c r="R148" s="162">
        <v>5.9</v>
      </c>
      <c r="S148" s="162">
        <v>1037</v>
      </c>
      <c r="T148" s="308">
        <v>5.9</v>
      </c>
      <c r="U148" s="308">
        <v>1037</v>
      </c>
      <c r="V148" s="308">
        <v>6.12</v>
      </c>
      <c r="W148" s="286" t="s">
        <v>162</v>
      </c>
      <c r="X148" s="309" t="s">
        <v>194</v>
      </c>
      <c r="Y148" s="309" t="s">
        <v>194</v>
      </c>
      <c r="Z148" s="308">
        <v>0.179166667</v>
      </c>
      <c r="AA148" s="308">
        <v>70.476190000000003</v>
      </c>
      <c r="AB148" s="308">
        <v>0.01</v>
      </c>
      <c r="AC148" s="286" t="s">
        <v>162</v>
      </c>
      <c r="AD148" s="162">
        <v>23</v>
      </c>
      <c r="AE148" s="162">
        <v>392</v>
      </c>
      <c r="AF148" s="162">
        <v>23</v>
      </c>
      <c r="AG148" s="308">
        <v>392</v>
      </c>
      <c r="AH148" s="308">
        <v>9.02</v>
      </c>
      <c r="AI148" s="286" t="s">
        <v>162</v>
      </c>
      <c r="AJ148" s="162">
        <v>0.4</v>
      </c>
      <c r="AK148" s="162">
        <v>81</v>
      </c>
      <c r="AL148" s="308">
        <v>0.4</v>
      </c>
      <c r="AM148" s="308">
        <v>81</v>
      </c>
      <c r="AN148" s="308">
        <v>0.03</v>
      </c>
      <c r="AO148" s="286" t="s">
        <v>162</v>
      </c>
      <c r="AP148" s="310">
        <v>1.8502723671528701E-4</v>
      </c>
    </row>
    <row r="149" spans="1:42" x14ac:dyDescent="0.3">
      <c r="A149" s="162" t="s">
        <v>4</v>
      </c>
      <c r="B149" s="308">
        <v>0</v>
      </c>
      <c r="C149" s="308">
        <v>0</v>
      </c>
      <c r="D149" s="286"/>
      <c r="E149" s="308">
        <v>0</v>
      </c>
      <c r="F149" s="165">
        <v>0</v>
      </c>
      <c r="G149" s="308" t="s">
        <v>195</v>
      </c>
      <c r="H149" s="143"/>
      <c r="I149" s="305">
        <v>0</v>
      </c>
      <c r="J149" s="308" t="s">
        <v>196</v>
      </c>
      <c r="K149" s="143"/>
      <c r="L149" s="311">
        <v>0</v>
      </c>
      <c r="M149" s="307">
        <v>0</v>
      </c>
      <c r="N149" s="288" t="s">
        <v>162</v>
      </c>
      <c r="O149" s="162">
        <v>0.7</v>
      </c>
      <c r="P149" s="308">
        <v>0.7</v>
      </c>
      <c r="Q149" s="286"/>
      <c r="R149" s="162">
        <v>0.6</v>
      </c>
      <c r="S149" s="162">
        <v>1130</v>
      </c>
      <c r="T149" s="308">
        <v>0.6</v>
      </c>
      <c r="U149" s="308">
        <v>1130</v>
      </c>
      <c r="V149" s="308">
        <v>0.68</v>
      </c>
      <c r="W149" s="286"/>
      <c r="X149" s="304" t="s">
        <v>194</v>
      </c>
      <c r="Y149" s="304" t="s">
        <v>194</v>
      </c>
      <c r="Z149" s="308">
        <v>0.179166667</v>
      </c>
      <c r="AA149" s="308">
        <v>70.476190000000003</v>
      </c>
      <c r="AB149" s="308">
        <v>0.01</v>
      </c>
      <c r="AC149" s="286"/>
      <c r="AD149" s="162">
        <v>1.2</v>
      </c>
      <c r="AE149" s="162">
        <v>274</v>
      </c>
      <c r="AF149" s="162">
        <v>1.2</v>
      </c>
      <c r="AG149" s="308">
        <v>274</v>
      </c>
      <c r="AH149" s="308">
        <v>0.33</v>
      </c>
      <c r="AI149" s="286"/>
      <c r="AJ149" s="162">
        <v>0.1</v>
      </c>
      <c r="AK149" s="162">
        <v>137</v>
      </c>
      <c r="AL149" s="308">
        <v>0.1</v>
      </c>
      <c r="AM149" s="308">
        <v>137</v>
      </c>
      <c r="AN149" s="308">
        <v>0.01</v>
      </c>
      <c r="AO149" s="286"/>
      <c r="AP149" s="312">
        <v>1.2593221771222529E-5</v>
      </c>
    </row>
    <row r="150" spans="1:42" x14ac:dyDescent="0.3">
      <c r="A150" s="162" t="s">
        <v>10</v>
      </c>
      <c r="B150" s="308">
        <v>0</v>
      </c>
      <c r="C150" s="308">
        <v>0</v>
      </c>
      <c r="D150" s="286"/>
      <c r="E150" s="308">
        <v>0</v>
      </c>
      <c r="F150" s="165">
        <v>0</v>
      </c>
      <c r="G150" s="308" t="s">
        <v>195</v>
      </c>
      <c r="H150" s="143"/>
      <c r="I150" s="305">
        <v>0</v>
      </c>
      <c r="J150" s="308" t="s">
        <v>196</v>
      </c>
      <c r="K150" s="143"/>
      <c r="L150" s="311">
        <v>0</v>
      </c>
      <c r="M150" s="307">
        <v>0</v>
      </c>
      <c r="N150" s="288" t="s">
        <v>162</v>
      </c>
      <c r="O150" s="162">
        <v>464.9</v>
      </c>
      <c r="P150" s="308">
        <v>464.9</v>
      </c>
      <c r="Q150" s="286"/>
      <c r="R150" s="162">
        <v>551.29999999999995</v>
      </c>
      <c r="S150" s="162">
        <v>1368</v>
      </c>
      <c r="T150" s="308">
        <v>551.29999999999995</v>
      </c>
      <c r="U150" s="308">
        <v>1368</v>
      </c>
      <c r="V150" s="308">
        <v>754.18</v>
      </c>
      <c r="W150" s="286"/>
      <c r="X150" s="304" t="s">
        <v>194</v>
      </c>
      <c r="Y150" s="304" t="s">
        <v>194</v>
      </c>
      <c r="Z150" s="308">
        <v>0.179166667</v>
      </c>
      <c r="AA150" s="308">
        <v>70.476190000000003</v>
      </c>
      <c r="AB150" s="308">
        <v>0.01</v>
      </c>
      <c r="AC150" s="286"/>
      <c r="AD150" s="162">
        <v>1.7</v>
      </c>
      <c r="AE150" s="162">
        <v>269</v>
      </c>
      <c r="AF150" s="162">
        <v>1.7</v>
      </c>
      <c r="AG150" s="308">
        <v>269</v>
      </c>
      <c r="AH150" s="308">
        <v>0.46</v>
      </c>
      <c r="AI150" s="286"/>
      <c r="AJ150" s="162">
        <v>4.5</v>
      </c>
      <c r="AK150" s="162">
        <v>133</v>
      </c>
      <c r="AL150" s="308">
        <v>4.5</v>
      </c>
      <c r="AM150" s="308">
        <v>133</v>
      </c>
      <c r="AN150" s="308">
        <v>0.6</v>
      </c>
      <c r="AO150" s="286"/>
      <c r="AP150" s="312">
        <v>9.2060230062234252E-3</v>
      </c>
    </row>
    <row r="151" spans="1:42" x14ac:dyDescent="0.3">
      <c r="A151" s="162" t="s">
        <v>8</v>
      </c>
      <c r="B151" s="166">
        <v>6831027000</v>
      </c>
      <c r="C151" s="303">
        <v>6831027000</v>
      </c>
      <c r="D151" s="286"/>
      <c r="E151" s="166">
        <v>653031000</v>
      </c>
      <c r="F151" s="165">
        <v>9.0200000000000002E-2</v>
      </c>
      <c r="G151" s="303">
        <v>657720660</v>
      </c>
      <c r="H151" s="143"/>
      <c r="I151" s="305">
        <v>0.12</v>
      </c>
      <c r="J151" s="303">
        <v>91842615</v>
      </c>
      <c r="K151" s="143"/>
      <c r="L151" s="306">
        <v>3439</v>
      </c>
      <c r="M151" s="307">
        <v>0.1142</v>
      </c>
      <c r="N151" s="288" t="s">
        <v>162</v>
      </c>
      <c r="O151" s="162">
        <v>4.2</v>
      </c>
      <c r="P151" s="308">
        <v>4.2</v>
      </c>
      <c r="Q151" s="286"/>
      <c r="R151" s="162">
        <v>5.3</v>
      </c>
      <c r="S151" s="162">
        <v>957</v>
      </c>
      <c r="T151" s="308">
        <v>5.3</v>
      </c>
      <c r="U151" s="308">
        <v>957</v>
      </c>
      <c r="V151" s="308">
        <v>5.07</v>
      </c>
      <c r="W151" s="286"/>
      <c r="X151" s="309" t="s">
        <v>194</v>
      </c>
      <c r="Y151" s="309" t="s">
        <v>194</v>
      </c>
      <c r="Z151" s="308">
        <v>0.179166667</v>
      </c>
      <c r="AA151" s="308">
        <v>70.476190000000003</v>
      </c>
      <c r="AB151" s="308">
        <v>0.01</v>
      </c>
      <c r="AC151" s="286"/>
      <c r="AD151" s="162">
        <v>6.5</v>
      </c>
      <c r="AE151" s="162">
        <v>279</v>
      </c>
      <c r="AF151" s="162">
        <v>6.5</v>
      </c>
      <c r="AG151" s="308">
        <v>279</v>
      </c>
      <c r="AH151" s="308">
        <v>1.81</v>
      </c>
      <c r="AI151" s="286"/>
      <c r="AJ151" s="162">
        <v>0.5</v>
      </c>
      <c r="AK151" s="162">
        <v>103</v>
      </c>
      <c r="AL151" s="308">
        <v>0.5</v>
      </c>
      <c r="AM151" s="308">
        <v>103</v>
      </c>
      <c r="AN151" s="308">
        <v>0.05</v>
      </c>
      <c r="AO151" s="286"/>
      <c r="AP151" s="312">
        <v>8.4713161600862222E-5</v>
      </c>
    </row>
    <row r="152" spans="1:42" ht="26.25" customHeight="1" x14ac:dyDescent="0.3">
      <c r="A152" s="162" t="s">
        <v>12</v>
      </c>
      <c r="B152" s="166">
        <v>1594646000</v>
      </c>
      <c r="C152" s="303">
        <v>1594646000</v>
      </c>
      <c r="D152" s="286"/>
      <c r="E152" s="304" t="s">
        <v>194</v>
      </c>
      <c r="F152" s="165">
        <v>7.6E-3</v>
      </c>
      <c r="G152" s="303">
        <v>55314737</v>
      </c>
      <c r="H152" s="143"/>
      <c r="I152" s="305">
        <v>0.03</v>
      </c>
      <c r="J152" s="303">
        <v>21439889</v>
      </c>
      <c r="K152" s="143"/>
      <c r="L152" s="311">
        <v>758</v>
      </c>
      <c r="M152" s="307">
        <v>2.52E-2</v>
      </c>
      <c r="N152" s="288" t="s">
        <v>162</v>
      </c>
      <c r="O152" s="162">
        <v>1592.5</v>
      </c>
      <c r="P152" s="308">
        <v>1592.5</v>
      </c>
      <c r="Q152" s="286"/>
      <c r="R152" s="162">
        <v>1531.1</v>
      </c>
      <c r="S152" s="162">
        <v>1317</v>
      </c>
      <c r="T152" s="308">
        <v>1531.1</v>
      </c>
      <c r="U152" s="308">
        <v>1317</v>
      </c>
      <c r="V152" s="313">
        <v>2016.46</v>
      </c>
      <c r="W152" s="286"/>
      <c r="X152" s="162">
        <v>82</v>
      </c>
      <c r="Y152" s="162">
        <v>104</v>
      </c>
      <c r="Z152" s="308">
        <v>82</v>
      </c>
      <c r="AA152" s="308">
        <v>104</v>
      </c>
      <c r="AB152" s="308">
        <v>8.5299999999999994</v>
      </c>
      <c r="AC152" s="286"/>
      <c r="AD152" s="162">
        <v>2415.1999999999998</v>
      </c>
      <c r="AE152" s="162">
        <v>257</v>
      </c>
      <c r="AF152" s="162">
        <v>2415.1999999999998</v>
      </c>
      <c r="AG152" s="308">
        <v>257</v>
      </c>
      <c r="AH152" s="308">
        <v>620.71</v>
      </c>
      <c r="AI152" s="286"/>
      <c r="AJ152" s="162">
        <v>315.60000000000002</v>
      </c>
      <c r="AK152" s="162">
        <v>147</v>
      </c>
      <c r="AL152" s="308">
        <v>315.60000000000002</v>
      </c>
      <c r="AM152" s="308">
        <v>147</v>
      </c>
      <c r="AN152" s="308">
        <v>46.39</v>
      </c>
      <c r="AO152" s="286"/>
      <c r="AP152" s="312">
        <v>3.2814978530270315E-2</v>
      </c>
    </row>
    <row r="153" spans="1:42" ht="48.75" customHeight="1" x14ac:dyDescent="0.3">
      <c r="A153" s="162" t="s">
        <v>14</v>
      </c>
      <c r="B153" s="304" t="s">
        <v>194</v>
      </c>
      <c r="C153" s="303">
        <v>139990706</v>
      </c>
      <c r="D153" s="286"/>
      <c r="E153" s="304" t="s">
        <v>194</v>
      </c>
      <c r="F153" s="165">
        <v>7.6E-3</v>
      </c>
      <c r="G153" s="303">
        <v>55314737</v>
      </c>
      <c r="H153" s="143"/>
      <c r="I153" s="305">
        <v>0</v>
      </c>
      <c r="J153" s="303">
        <v>1882164</v>
      </c>
      <c r="K153" s="143"/>
      <c r="L153" s="311">
        <v>89</v>
      </c>
      <c r="M153" s="307">
        <v>3.0000000000000001E-3</v>
      </c>
      <c r="N153" s="288" t="s">
        <v>162</v>
      </c>
      <c r="O153" s="162">
        <v>2189.9</v>
      </c>
      <c r="P153" s="308">
        <v>2189.9</v>
      </c>
      <c r="Q153" s="286"/>
      <c r="R153" s="162">
        <v>2469.3000000000002</v>
      </c>
      <c r="S153" s="162">
        <v>1372</v>
      </c>
      <c r="T153" s="308">
        <v>2469.3000000000002</v>
      </c>
      <c r="U153" s="308">
        <v>1372</v>
      </c>
      <c r="V153" s="313">
        <v>3387.88</v>
      </c>
      <c r="W153" s="286"/>
      <c r="X153" s="304" t="s">
        <v>194</v>
      </c>
      <c r="Y153" s="304" t="s">
        <v>194</v>
      </c>
      <c r="Z153" s="308">
        <v>0.179166667</v>
      </c>
      <c r="AA153" s="308">
        <v>70.476190000000003</v>
      </c>
      <c r="AB153" s="308">
        <v>0.01</v>
      </c>
      <c r="AC153" s="286"/>
      <c r="AD153" s="162">
        <v>18.399999999999999</v>
      </c>
      <c r="AE153" s="162">
        <v>243</v>
      </c>
      <c r="AF153" s="162">
        <v>18.399999999999999</v>
      </c>
      <c r="AG153" s="308">
        <v>243</v>
      </c>
      <c r="AH153" s="308">
        <v>4.47</v>
      </c>
      <c r="AI153" s="286"/>
      <c r="AJ153" s="162">
        <v>742.1</v>
      </c>
      <c r="AK153" s="162">
        <v>159</v>
      </c>
      <c r="AL153" s="308">
        <v>742.1</v>
      </c>
      <c r="AM153" s="308">
        <v>159</v>
      </c>
      <c r="AN153" s="308">
        <v>117.99</v>
      </c>
      <c r="AO153" s="286"/>
      <c r="AP153" s="312">
        <v>4.2789230166418224E-2</v>
      </c>
    </row>
    <row r="154" spans="1:42" x14ac:dyDescent="0.3">
      <c r="A154" s="162" t="s">
        <v>16</v>
      </c>
      <c r="B154" s="308">
        <v>0</v>
      </c>
      <c r="C154" s="308">
        <v>0</v>
      </c>
      <c r="D154" s="286"/>
      <c r="E154" s="308">
        <v>0</v>
      </c>
      <c r="F154" s="165">
        <v>0</v>
      </c>
      <c r="G154" s="308" t="s">
        <v>195</v>
      </c>
      <c r="H154" s="143"/>
      <c r="I154" s="305">
        <v>0</v>
      </c>
      <c r="J154" s="308" t="s">
        <v>196</v>
      </c>
      <c r="K154" s="143"/>
      <c r="L154" s="311">
        <v>0</v>
      </c>
      <c r="M154" s="307">
        <v>0</v>
      </c>
      <c r="N154" s="288" t="s">
        <v>162</v>
      </c>
      <c r="O154" s="314" t="s">
        <v>60</v>
      </c>
      <c r="P154" s="308">
        <v>4.5</v>
      </c>
      <c r="Q154" s="286"/>
      <c r="R154" s="314" t="s">
        <v>60</v>
      </c>
      <c r="S154" s="314" t="s">
        <v>60</v>
      </c>
      <c r="T154" s="308">
        <v>4.7</v>
      </c>
      <c r="U154" s="308">
        <v>1156</v>
      </c>
      <c r="V154" s="308">
        <v>5.47</v>
      </c>
      <c r="W154" s="286"/>
      <c r="X154" s="314" t="s">
        <v>60</v>
      </c>
      <c r="Y154" s="314" t="s">
        <v>60</v>
      </c>
      <c r="Z154" s="308">
        <v>0.53333333299999997</v>
      </c>
      <c r="AA154" s="308">
        <v>222</v>
      </c>
      <c r="AB154" s="308">
        <v>0.12</v>
      </c>
      <c r="AC154" s="286"/>
      <c r="AD154" s="314" t="s">
        <v>60</v>
      </c>
      <c r="AE154" s="314" t="s">
        <v>60</v>
      </c>
      <c r="AF154" s="162">
        <v>5.6</v>
      </c>
      <c r="AG154" s="308">
        <v>259</v>
      </c>
      <c r="AH154" s="308">
        <v>1.45</v>
      </c>
      <c r="AI154" s="286"/>
      <c r="AJ154" s="314" t="s">
        <v>60</v>
      </c>
      <c r="AK154" s="314" t="s">
        <v>60</v>
      </c>
      <c r="AL154" s="308">
        <v>6.75</v>
      </c>
      <c r="AM154" s="308">
        <v>97</v>
      </c>
      <c r="AN154" s="308">
        <v>0.65</v>
      </c>
      <c r="AO154" s="286"/>
      <c r="AP154" s="312">
        <v>9.3853680950595577E-5</v>
      </c>
    </row>
    <row r="155" spans="1:42" x14ac:dyDescent="0.3">
      <c r="A155" s="162" t="s">
        <v>18</v>
      </c>
      <c r="B155" s="166">
        <v>2828459000</v>
      </c>
      <c r="C155" s="303">
        <v>2828459000</v>
      </c>
      <c r="D155" s="286"/>
      <c r="E155" s="304" t="s">
        <v>194</v>
      </c>
      <c r="F155" s="165">
        <v>7.6E-3</v>
      </c>
      <c r="G155" s="303">
        <v>55314737</v>
      </c>
      <c r="H155" s="143"/>
      <c r="I155" s="305">
        <v>0.05</v>
      </c>
      <c r="J155" s="303">
        <v>38028406</v>
      </c>
      <c r="K155" s="143"/>
      <c r="L155" s="306">
        <v>1325</v>
      </c>
      <c r="M155" s="307">
        <v>4.3999999999999997E-2</v>
      </c>
      <c r="N155" s="288" t="s">
        <v>162</v>
      </c>
      <c r="O155" s="315">
        <v>35.9</v>
      </c>
      <c r="P155" s="308">
        <v>17.95</v>
      </c>
      <c r="Q155" s="286"/>
      <c r="R155" s="315">
        <v>37.700000000000003</v>
      </c>
      <c r="S155" s="315">
        <v>1373</v>
      </c>
      <c r="T155" s="308">
        <v>18.850000000000001</v>
      </c>
      <c r="U155" s="308">
        <v>1373</v>
      </c>
      <c r="V155" s="308">
        <v>25.88</v>
      </c>
      <c r="W155" s="286"/>
      <c r="X155" s="304" t="s">
        <v>194</v>
      </c>
      <c r="Y155" s="304" t="s">
        <v>194</v>
      </c>
      <c r="Z155" s="308">
        <v>0.179166667</v>
      </c>
      <c r="AA155" s="308">
        <v>70.476190000000003</v>
      </c>
      <c r="AB155" s="308">
        <v>0.01</v>
      </c>
      <c r="AC155" s="286"/>
      <c r="AD155" s="315">
        <v>18.2</v>
      </c>
      <c r="AE155" s="315">
        <v>260</v>
      </c>
      <c r="AF155" s="162">
        <v>9.1</v>
      </c>
      <c r="AG155" s="308">
        <v>260</v>
      </c>
      <c r="AH155" s="308">
        <v>2.37</v>
      </c>
      <c r="AI155" s="286"/>
      <c r="AJ155" s="315">
        <v>37.6</v>
      </c>
      <c r="AK155" s="315">
        <v>94</v>
      </c>
      <c r="AL155" s="308">
        <v>18.8</v>
      </c>
      <c r="AM155" s="308">
        <v>94</v>
      </c>
      <c r="AN155" s="308">
        <v>1.77</v>
      </c>
      <c r="AO155" s="286"/>
      <c r="AP155" s="312">
        <v>3.6601030344576803E-4</v>
      </c>
    </row>
    <row r="156" spans="1:42" x14ac:dyDescent="0.3">
      <c r="A156" s="162" t="s">
        <v>20</v>
      </c>
      <c r="B156" s="308">
        <v>0</v>
      </c>
      <c r="C156" s="308">
        <v>0</v>
      </c>
      <c r="D156" s="286"/>
      <c r="E156" s="308">
        <v>0</v>
      </c>
      <c r="F156" s="165">
        <v>0</v>
      </c>
      <c r="G156" s="308" t="s">
        <v>195</v>
      </c>
      <c r="H156" s="143"/>
      <c r="I156" s="305">
        <v>0</v>
      </c>
      <c r="J156" s="308" t="s">
        <v>196</v>
      </c>
      <c r="K156" s="143"/>
      <c r="L156" s="311">
        <v>0</v>
      </c>
      <c r="M156" s="307">
        <v>0</v>
      </c>
      <c r="N156" s="288" t="s">
        <v>162</v>
      </c>
      <c r="O156" s="308">
        <v>0</v>
      </c>
      <c r="P156" s="308">
        <v>0</v>
      </c>
      <c r="Q156" s="286"/>
      <c r="R156" s="308">
        <v>0</v>
      </c>
      <c r="S156" s="308">
        <v>0</v>
      </c>
      <c r="T156" s="308">
        <v>0</v>
      </c>
      <c r="U156" s="308">
        <v>0</v>
      </c>
      <c r="V156" s="308" t="s">
        <v>197</v>
      </c>
      <c r="W156" s="286"/>
      <c r="X156" s="308">
        <v>0</v>
      </c>
      <c r="Y156" s="308">
        <v>0</v>
      </c>
      <c r="Z156" s="308">
        <v>0</v>
      </c>
      <c r="AA156" s="308">
        <v>0</v>
      </c>
      <c r="AB156" s="308" t="s">
        <v>198</v>
      </c>
      <c r="AC156" s="286"/>
      <c r="AD156" s="308">
        <v>0</v>
      </c>
      <c r="AE156" s="308">
        <v>0</v>
      </c>
      <c r="AF156" s="162">
        <v>0</v>
      </c>
      <c r="AG156" s="308">
        <v>0</v>
      </c>
      <c r="AH156" s="308" t="s">
        <v>197</v>
      </c>
      <c r="AI156" s="286"/>
      <c r="AJ156" s="308">
        <v>0</v>
      </c>
      <c r="AK156" s="308">
        <v>0</v>
      </c>
      <c r="AL156" s="308">
        <v>0</v>
      </c>
      <c r="AM156" s="308">
        <v>0</v>
      </c>
      <c r="AN156" s="308" t="s">
        <v>199</v>
      </c>
      <c r="AO156" s="286"/>
      <c r="AP156" s="312">
        <v>0</v>
      </c>
    </row>
    <row r="157" spans="1:42" x14ac:dyDescent="0.3">
      <c r="A157" s="162" t="s">
        <v>22</v>
      </c>
      <c r="B157" s="304" t="s">
        <v>194</v>
      </c>
      <c r="C157" s="303">
        <v>139990706</v>
      </c>
      <c r="D157" s="286"/>
      <c r="E157" s="304" t="s">
        <v>194</v>
      </c>
      <c r="F157" s="165">
        <v>7.6E-3</v>
      </c>
      <c r="G157" s="303">
        <v>55314737</v>
      </c>
      <c r="H157" s="143"/>
      <c r="I157" s="305">
        <v>0</v>
      </c>
      <c r="J157" s="303">
        <v>1882164</v>
      </c>
      <c r="K157" s="143"/>
      <c r="L157" s="311">
        <v>89</v>
      </c>
      <c r="M157" s="307">
        <v>3.0000000000000001E-3</v>
      </c>
      <c r="N157" s="288" t="s">
        <v>162</v>
      </c>
      <c r="O157" s="162">
        <v>36.1</v>
      </c>
      <c r="P157" s="308">
        <v>36.1</v>
      </c>
      <c r="Q157" s="286"/>
      <c r="R157" s="304" t="s">
        <v>194</v>
      </c>
      <c r="S157" s="304" t="s">
        <v>194</v>
      </c>
      <c r="T157" s="308">
        <v>480.6</v>
      </c>
      <c r="U157" s="308">
        <v>1313.6841999999999</v>
      </c>
      <c r="V157" s="308">
        <v>631.36</v>
      </c>
      <c r="W157" s="286"/>
      <c r="X157" s="162">
        <v>0.8</v>
      </c>
      <c r="Y157" s="162">
        <v>392</v>
      </c>
      <c r="Z157" s="308">
        <v>0.8</v>
      </c>
      <c r="AA157" s="308">
        <v>392</v>
      </c>
      <c r="AB157" s="308">
        <v>0.31</v>
      </c>
      <c r="AC157" s="286"/>
      <c r="AD157" s="162">
        <v>62.3</v>
      </c>
      <c r="AE157" s="162">
        <v>131</v>
      </c>
      <c r="AF157" s="162">
        <v>62.3</v>
      </c>
      <c r="AG157" s="308">
        <v>131</v>
      </c>
      <c r="AH157" s="308">
        <v>8.16</v>
      </c>
      <c r="AI157" s="286"/>
      <c r="AJ157" s="162">
        <v>17.8</v>
      </c>
      <c r="AK157" s="162">
        <v>57</v>
      </c>
      <c r="AL157" s="308">
        <v>17.8</v>
      </c>
      <c r="AM157" s="308">
        <v>57</v>
      </c>
      <c r="AN157" s="308">
        <v>1.01</v>
      </c>
      <c r="AO157" s="286"/>
      <c r="AP157" s="312">
        <v>7.8115445440846013E-3</v>
      </c>
    </row>
    <row r="158" spans="1:42" x14ac:dyDescent="0.3">
      <c r="A158" s="162" t="s">
        <v>24</v>
      </c>
      <c r="B158" s="166">
        <v>7855952000</v>
      </c>
      <c r="C158" s="303">
        <v>7855952000</v>
      </c>
      <c r="D158" s="286"/>
      <c r="E158" s="304" t="s">
        <v>194</v>
      </c>
      <c r="F158" s="165">
        <v>7.6E-3</v>
      </c>
      <c r="G158" s="303">
        <v>55314737</v>
      </c>
      <c r="H158" s="143"/>
      <c r="I158" s="305">
        <v>0.13</v>
      </c>
      <c r="J158" s="303">
        <v>105622650</v>
      </c>
      <c r="K158" s="143"/>
      <c r="L158" s="306">
        <v>3636</v>
      </c>
      <c r="M158" s="307">
        <v>0.1208</v>
      </c>
      <c r="N158" s="288" t="s">
        <v>162</v>
      </c>
      <c r="O158" s="162">
        <v>167.5</v>
      </c>
      <c r="P158" s="308">
        <v>167.5</v>
      </c>
      <c r="Q158" s="286"/>
      <c r="R158" s="304" t="s">
        <v>194</v>
      </c>
      <c r="S158" s="304" t="s">
        <v>194</v>
      </c>
      <c r="T158" s="308">
        <v>480.6</v>
      </c>
      <c r="U158" s="308">
        <v>1313.6841999999999</v>
      </c>
      <c r="V158" s="308">
        <v>631.36</v>
      </c>
      <c r="W158" s="286"/>
      <c r="X158" s="162">
        <v>1.3</v>
      </c>
      <c r="Y158" s="162">
        <v>442</v>
      </c>
      <c r="Z158" s="308">
        <v>1.3</v>
      </c>
      <c r="AA158" s="308">
        <v>442</v>
      </c>
      <c r="AB158" s="308">
        <v>0.56999999999999995</v>
      </c>
      <c r="AC158" s="286"/>
      <c r="AD158" s="162">
        <v>65.5</v>
      </c>
      <c r="AE158" s="162">
        <v>243</v>
      </c>
      <c r="AF158" s="162">
        <v>65.5</v>
      </c>
      <c r="AG158" s="308">
        <v>243</v>
      </c>
      <c r="AH158" s="308">
        <v>15.92</v>
      </c>
      <c r="AI158" s="286"/>
      <c r="AJ158" s="162">
        <v>28.9</v>
      </c>
      <c r="AK158" s="162">
        <v>68</v>
      </c>
      <c r="AL158" s="308">
        <v>28.9</v>
      </c>
      <c r="AM158" s="308">
        <v>68</v>
      </c>
      <c r="AN158" s="308">
        <v>1.97</v>
      </c>
      <c r="AO158" s="286"/>
      <c r="AP158" s="312">
        <v>7.9208446617982254E-3</v>
      </c>
    </row>
    <row r="159" spans="1:42" x14ac:dyDescent="0.3">
      <c r="A159" s="162" t="s">
        <v>28</v>
      </c>
      <c r="B159" s="308">
        <v>0</v>
      </c>
      <c r="C159" s="308">
        <v>0</v>
      </c>
      <c r="D159" s="286"/>
      <c r="E159" s="308">
        <v>0</v>
      </c>
      <c r="F159" s="165">
        <v>0</v>
      </c>
      <c r="G159" s="308" t="s">
        <v>195</v>
      </c>
      <c r="H159" s="143"/>
      <c r="I159" s="305">
        <v>0</v>
      </c>
      <c r="J159" s="308" t="s">
        <v>196</v>
      </c>
      <c r="K159" s="143"/>
      <c r="L159" s="311">
        <v>0</v>
      </c>
      <c r="M159" s="307">
        <v>0</v>
      </c>
      <c r="N159" s="288" t="s">
        <v>162</v>
      </c>
      <c r="O159" s="162">
        <v>9.1999999999999993</v>
      </c>
      <c r="P159" s="308">
        <v>9.1999999999999993</v>
      </c>
      <c r="Q159" s="286"/>
      <c r="R159" s="162">
        <v>13.4</v>
      </c>
      <c r="S159" s="162">
        <v>1087</v>
      </c>
      <c r="T159" s="308">
        <v>13.4</v>
      </c>
      <c r="U159" s="308">
        <v>1087</v>
      </c>
      <c r="V159" s="308">
        <v>14.57</v>
      </c>
      <c r="W159" s="286"/>
      <c r="X159" s="304" t="s">
        <v>194</v>
      </c>
      <c r="Y159" s="304" t="s">
        <v>194</v>
      </c>
      <c r="Z159" s="308">
        <v>0.179166667</v>
      </c>
      <c r="AA159" s="308">
        <v>70.476190000000003</v>
      </c>
      <c r="AB159" s="308">
        <v>0.01</v>
      </c>
      <c r="AC159" s="286"/>
      <c r="AD159" s="162">
        <v>4.0999999999999996</v>
      </c>
      <c r="AE159" s="162">
        <v>260</v>
      </c>
      <c r="AF159" s="162">
        <v>4.0999999999999996</v>
      </c>
      <c r="AG159" s="308">
        <v>260</v>
      </c>
      <c r="AH159" s="308">
        <v>1.07</v>
      </c>
      <c r="AI159" s="286"/>
      <c r="AJ159" s="162">
        <v>1.2</v>
      </c>
      <c r="AK159" s="162">
        <v>110</v>
      </c>
      <c r="AL159" s="308">
        <v>1.2</v>
      </c>
      <c r="AM159" s="308">
        <v>110</v>
      </c>
      <c r="AN159" s="308">
        <v>0.13</v>
      </c>
      <c r="AO159" s="286"/>
      <c r="AP159" s="312">
        <v>1.9230554115910186E-4</v>
      </c>
    </row>
    <row r="160" spans="1:42" x14ac:dyDescent="0.3">
      <c r="A160" s="162" t="s">
        <v>30</v>
      </c>
      <c r="B160" s="304" t="s">
        <v>194</v>
      </c>
      <c r="C160" s="303">
        <v>139990706</v>
      </c>
      <c r="D160" s="286"/>
      <c r="E160" s="304" t="s">
        <v>194</v>
      </c>
      <c r="F160" s="165">
        <v>7.6E-3</v>
      </c>
      <c r="G160" s="303">
        <v>55314737</v>
      </c>
      <c r="H160" s="143"/>
      <c r="I160" s="305">
        <v>0</v>
      </c>
      <c r="J160" s="303">
        <v>1882164</v>
      </c>
      <c r="K160" s="143"/>
      <c r="L160" s="311">
        <v>89</v>
      </c>
      <c r="M160" s="307">
        <v>3.0000000000000001E-3</v>
      </c>
      <c r="N160" s="288" t="s">
        <v>162</v>
      </c>
      <c r="O160" s="162">
        <v>365.7</v>
      </c>
      <c r="P160" s="308">
        <v>365.7</v>
      </c>
      <c r="Q160" s="286"/>
      <c r="R160" s="162">
        <v>503.5</v>
      </c>
      <c r="S160" s="162">
        <v>1288</v>
      </c>
      <c r="T160" s="308">
        <v>503.5</v>
      </c>
      <c r="U160" s="308">
        <v>1288</v>
      </c>
      <c r="V160" s="308">
        <v>648.51</v>
      </c>
      <c r="W160" s="286"/>
      <c r="X160" s="162">
        <v>40.299999999999997</v>
      </c>
      <c r="Y160" s="162">
        <v>89</v>
      </c>
      <c r="Z160" s="308">
        <v>40.299999999999997</v>
      </c>
      <c r="AA160" s="308">
        <v>89</v>
      </c>
      <c r="AB160" s="308">
        <v>3.59</v>
      </c>
      <c r="AC160" s="286"/>
      <c r="AD160" s="162">
        <v>173.5</v>
      </c>
      <c r="AE160" s="162">
        <v>270</v>
      </c>
      <c r="AF160" s="162">
        <v>173.5</v>
      </c>
      <c r="AG160" s="308">
        <v>270</v>
      </c>
      <c r="AH160" s="308">
        <v>46.85</v>
      </c>
      <c r="AI160" s="286"/>
      <c r="AJ160" s="162">
        <v>2</v>
      </c>
      <c r="AK160" s="162">
        <v>131</v>
      </c>
      <c r="AL160" s="308">
        <v>2</v>
      </c>
      <c r="AM160" s="308">
        <v>131</v>
      </c>
      <c r="AN160" s="308">
        <v>0.26</v>
      </c>
      <c r="AO160" s="286"/>
      <c r="AP160" s="312">
        <v>8.522865249092685E-3</v>
      </c>
    </row>
    <row r="161" spans="1:42" x14ac:dyDescent="0.3">
      <c r="A161" s="162" t="s">
        <v>32</v>
      </c>
      <c r="B161" s="304" t="s">
        <v>194</v>
      </c>
      <c r="C161" s="303">
        <v>139990706</v>
      </c>
      <c r="D161" s="286"/>
      <c r="E161" s="166">
        <v>2166000</v>
      </c>
      <c r="F161" s="165">
        <v>2.9999999999999997E-4</v>
      </c>
      <c r="G161" s="303">
        <v>2181555</v>
      </c>
      <c r="H161" s="143"/>
      <c r="I161" s="305">
        <v>0</v>
      </c>
      <c r="J161" s="303">
        <v>1882164</v>
      </c>
      <c r="K161" s="143"/>
      <c r="L161" s="311">
        <v>65</v>
      </c>
      <c r="M161" s="307">
        <v>2.2000000000000001E-3</v>
      </c>
      <c r="N161" s="288" t="s">
        <v>162</v>
      </c>
      <c r="O161" s="162">
        <v>3482.6</v>
      </c>
      <c r="P161" s="308">
        <v>3482.6</v>
      </c>
      <c r="Q161" s="286"/>
      <c r="R161" s="304" t="s">
        <v>194</v>
      </c>
      <c r="S161" s="304" t="s">
        <v>194</v>
      </c>
      <c r="T161" s="308">
        <v>480.6</v>
      </c>
      <c r="U161" s="308">
        <v>1313.6841999999999</v>
      </c>
      <c r="V161" s="308">
        <v>631.36</v>
      </c>
      <c r="W161" s="286"/>
      <c r="X161" s="162">
        <v>1</v>
      </c>
      <c r="Y161" s="162">
        <v>383</v>
      </c>
      <c r="Z161" s="308">
        <v>1</v>
      </c>
      <c r="AA161" s="308">
        <v>383</v>
      </c>
      <c r="AB161" s="308">
        <v>0.38</v>
      </c>
      <c r="AC161" s="286"/>
      <c r="AD161" s="162">
        <v>12420.7</v>
      </c>
      <c r="AE161" s="162">
        <v>286</v>
      </c>
      <c r="AF161" s="162">
        <v>12420.7</v>
      </c>
      <c r="AG161" s="308">
        <v>286</v>
      </c>
      <c r="AH161" s="313">
        <v>3552.32</v>
      </c>
      <c r="AI161" s="286"/>
      <c r="AJ161" s="162">
        <v>58.7</v>
      </c>
      <c r="AK161" s="162">
        <v>89</v>
      </c>
      <c r="AL161" s="308">
        <v>58.7</v>
      </c>
      <c r="AM161" s="308">
        <v>89</v>
      </c>
      <c r="AN161" s="308">
        <v>5.22</v>
      </c>
      <c r="AO161" s="286"/>
      <c r="AP161" s="312">
        <v>5.106495614013757E-2</v>
      </c>
    </row>
    <row r="162" spans="1:42" x14ac:dyDescent="0.3">
      <c r="A162" s="162" t="s">
        <v>34</v>
      </c>
      <c r="B162" s="166">
        <v>338057000</v>
      </c>
      <c r="C162" s="303">
        <v>338057000</v>
      </c>
      <c r="D162" s="286"/>
      <c r="E162" s="166">
        <v>924846000</v>
      </c>
      <c r="F162" s="165">
        <v>0.1278</v>
      </c>
      <c r="G162" s="303">
        <v>931487665</v>
      </c>
      <c r="H162" s="143"/>
      <c r="I162" s="305">
        <v>0.01</v>
      </c>
      <c r="J162" s="303">
        <v>4545149</v>
      </c>
      <c r="K162" s="143"/>
      <c r="L162" s="311">
        <v>578</v>
      </c>
      <c r="M162" s="307">
        <v>1.9199999999999998E-2</v>
      </c>
      <c r="N162" s="288" t="s">
        <v>162</v>
      </c>
      <c r="O162" s="162">
        <v>1824.7</v>
      </c>
      <c r="P162" s="308">
        <v>1824.7</v>
      </c>
      <c r="Q162" s="286"/>
      <c r="R162" s="162">
        <v>34.200000000000003</v>
      </c>
      <c r="S162" s="162">
        <v>1170</v>
      </c>
      <c r="T162" s="308">
        <v>34.200000000000003</v>
      </c>
      <c r="U162" s="308">
        <v>1170</v>
      </c>
      <c r="V162" s="308">
        <v>40.01</v>
      </c>
      <c r="W162" s="286"/>
      <c r="X162" s="162">
        <v>4.5</v>
      </c>
      <c r="Y162" s="162">
        <v>300</v>
      </c>
      <c r="Z162" s="308">
        <v>4.5</v>
      </c>
      <c r="AA162" s="308">
        <v>300</v>
      </c>
      <c r="AB162" s="308">
        <v>1.35</v>
      </c>
      <c r="AC162" s="286"/>
      <c r="AD162" s="162">
        <v>8542.5</v>
      </c>
      <c r="AE162" s="162">
        <v>280</v>
      </c>
      <c r="AF162" s="162">
        <v>8542.5</v>
      </c>
      <c r="AG162" s="308">
        <v>280</v>
      </c>
      <c r="AH162" s="313">
        <v>2391.9</v>
      </c>
      <c r="AI162" s="286"/>
      <c r="AJ162" s="162">
        <v>56.6</v>
      </c>
      <c r="AK162" s="162">
        <v>107</v>
      </c>
      <c r="AL162" s="308">
        <v>56.6</v>
      </c>
      <c r="AM162" s="308">
        <v>107</v>
      </c>
      <c r="AN162" s="308">
        <v>6.06</v>
      </c>
      <c r="AO162" s="286"/>
      <c r="AP162" s="312">
        <v>2.9733905629791547E-2</v>
      </c>
    </row>
    <row r="163" spans="1:42" x14ac:dyDescent="0.3">
      <c r="A163" s="162" t="s">
        <v>36</v>
      </c>
      <c r="B163" s="166">
        <v>99675000</v>
      </c>
      <c r="C163" s="303">
        <v>99675000</v>
      </c>
      <c r="D163" s="286"/>
      <c r="E163" s="166">
        <v>582940000</v>
      </c>
      <c r="F163" s="165">
        <v>8.0600000000000005E-2</v>
      </c>
      <c r="G163" s="303">
        <v>587126310</v>
      </c>
      <c r="H163" s="143"/>
      <c r="I163" s="305">
        <v>0</v>
      </c>
      <c r="J163" s="303">
        <v>1340122</v>
      </c>
      <c r="K163" s="143"/>
      <c r="L163" s="311">
        <v>312</v>
      </c>
      <c r="M163" s="307">
        <v>1.04E-2</v>
      </c>
      <c r="N163" s="288" t="s">
        <v>162</v>
      </c>
      <c r="O163" s="162">
        <v>8624</v>
      </c>
      <c r="P163" s="308">
        <v>8624</v>
      </c>
      <c r="Q163" s="286"/>
      <c r="R163" s="304" t="s">
        <v>194</v>
      </c>
      <c r="S163" s="304" t="s">
        <v>194</v>
      </c>
      <c r="T163" s="308">
        <v>480.6</v>
      </c>
      <c r="U163" s="308">
        <v>1313.6841999999999</v>
      </c>
      <c r="V163" s="308">
        <v>631.36</v>
      </c>
      <c r="W163" s="286"/>
      <c r="X163" s="304" t="s">
        <v>194</v>
      </c>
      <c r="Y163" s="304" t="s">
        <v>194</v>
      </c>
      <c r="Z163" s="308">
        <v>0.179166667</v>
      </c>
      <c r="AA163" s="308">
        <v>70.476190000000003</v>
      </c>
      <c r="AB163" s="308">
        <v>0.01</v>
      </c>
      <c r="AC163" s="286"/>
      <c r="AD163" s="162">
        <v>39115.599999999999</v>
      </c>
      <c r="AE163" s="162">
        <v>285</v>
      </c>
      <c r="AF163" s="162">
        <v>39115.599999999999</v>
      </c>
      <c r="AG163" s="308">
        <v>285</v>
      </c>
      <c r="AH163" s="313">
        <v>11147.95</v>
      </c>
      <c r="AI163" s="286"/>
      <c r="AJ163" s="162">
        <v>2.2000000000000002</v>
      </c>
      <c r="AK163" s="162">
        <v>154</v>
      </c>
      <c r="AL163" s="308">
        <v>2.2000000000000002</v>
      </c>
      <c r="AM163" s="308">
        <v>154</v>
      </c>
      <c r="AN163" s="308">
        <v>0.34</v>
      </c>
      <c r="AO163" s="286"/>
      <c r="AP163" s="312">
        <v>0.14358718553181551</v>
      </c>
    </row>
    <row r="164" spans="1:42" x14ac:dyDescent="0.3">
      <c r="A164" s="162" t="s">
        <v>38</v>
      </c>
      <c r="B164" s="304" t="s">
        <v>194</v>
      </c>
      <c r="C164" s="303">
        <v>139990706</v>
      </c>
      <c r="D164" s="286"/>
      <c r="E164" s="304" t="s">
        <v>194</v>
      </c>
      <c r="F164" s="165">
        <v>7.6E-3</v>
      </c>
      <c r="G164" s="303">
        <v>55314737</v>
      </c>
      <c r="H164" s="143"/>
      <c r="I164" s="305">
        <v>0</v>
      </c>
      <c r="J164" s="303">
        <v>1882164</v>
      </c>
      <c r="K164" s="143"/>
      <c r="L164" s="311">
        <v>89</v>
      </c>
      <c r="M164" s="307">
        <v>3.0000000000000001E-3</v>
      </c>
      <c r="N164" s="288" t="s">
        <v>162</v>
      </c>
      <c r="O164" s="162">
        <v>5585.8</v>
      </c>
      <c r="P164" s="308">
        <v>5585.8</v>
      </c>
      <c r="Q164" s="286"/>
      <c r="R164" s="162">
        <v>6436.7</v>
      </c>
      <c r="S164" s="162">
        <v>1343</v>
      </c>
      <c r="T164" s="308">
        <v>6436.7</v>
      </c>
      <c r="U164" s="308">
        <v>1343</v>
      </c>
      <c r="V164" s="313">
        <v>8644.49</v>
      </c>
      <c r="W164" s="286"/>
      <c r="X164" s="162">
        <v>0.5</v>
      </c>
      <c r="Y164" s="162">
        <v>445</v>
      </c>
      <c r="Z164" s="308">
        <v>0.5</v>
      </c>
      <c r="AA164" s="308">
        <v>445</v>
      </c>
      <c r="AB164" s="308">
        <v>0.22</v>
      </c>
      <c r="AC164" s="286"/>
      <c r="AD164" s="304" t="s">
        <v>194</v>
      </c>
      <c r="AE164" s="304" t="s">
        <v>194</v>
      </c>
      <c r="AF164" s="162">
        <v>4633.3999999999996</v>
      </c>
      <c r="AG164" s="308">
        <v>264.35897399999999</v>
      </c>
      <c r="AH164" s="313">
        <v>1224.8800000000001</v>
      </c>
      <c r="AI164" s="286"/>
      <c r="AJ164" s="162">
        <v>4.9000000000000004</v>
      </c>
      <c r="AK164" s="162">
        <v>95</v>
      </c>
      <c r="AL164" s="308">
        <v>4.9000000000000004</v>
      </c>
      <c r="AM164" s="308">
        <v>95</v>
      </c>
      <c r="AN164" s="308">
        <v>0.47</v>
      </c>
      <c r="AO164" s="286"/>
      <c r="AP164" s="312">
        <v>0.12031029897592564</v>
      </c>
    </row>
    <row r="165" spans="1:42" x14ac:dyDescent="0.3">
      <c r="A165" s="162" t="s">
        <v>40</v>
      </c>
      <c r="B165" s="166">
        <v>1840830000</v>
      </c>
      <c r="C165" s="303">
        <v>1840830000</v>
      </c>
      <c r="D165" s="286"/>
      <c r="E165" s="304" t="s">
        <v>194</v>
      </c>
      <c r="F165" s="165">
        <v>7.6E-3</v>
      </c>
      <c r="G165" s="303">
        <v>55314737</v>
      </c>
      <c r="H165" s="143"/>
      <c r="I165" s="305">
        <v>0.03</v>
      </c>
      <c r="J165" s="303">
        <v>24749813</v>
      </c>
      <c r="K165" s="143"/>
      <c r="L165" s="311">
        <v>871</v>
      </c>
      <c r="M165" s="307">
        <v>2.8899999999999999E-2</v>
      </c>
      <c r="N165" s="288" t="s">
        <v>162</v>
      </c>
      <c r="O165" s="162">
        <v>578.29999999999995</v>
      </c>
      <c r="P165" s="308">
        <v>578.29999999999995</v>
      </c>
      <c r="Q165" s="286"/>
      <c r="R165" s="162">
        <v>39.1</v>
      </c>
      <c r="S165" s="162">
        <v>1053</v>
      </c>
      <c r="T165" s="308">
        <v>39.1</v>
      </c>
      <c r="U165" s="308">
        <v>1053</v>
      </c>
      <c r="V165" s="308">
        <v>41.17</v>
      </c>
      <c r="W165" s="286"/>
      <c r="X165" s="304" t="s">
        <v>194</v>
      </c>
      <c r="Y165" s="304" t="s">
        <v>194</v>
      </c>
      <c r="Z165" s="308">
        <v>0.179166667</v>
      </c>
      <c r="AA165" s="308">
        <v>70.476190000000003</v>
      </c>
      <c r="AB165" s="308">
        <v>0.01</v>
      </c>
      <c r="AC165" s="286"/>
      <c r="AD165" s="304" t="s">
        <v>194</v>
      </c>
      <c r="AE165" s="304" t="s">
        <v>194</v>
      </c>
      <c r="AF165" s="162">
        <v>4633.3999999999996</v>
      </c>
      <c r="AG165" s="308">
        <v>264.35897399999999</v>
      </c>
      <c r="AH165" s="313">
        <v>1224.8800000000001</v>
      </c>
      <c r="AI165" s="286"/>
      <c r="AJ165" s="162">
        <v>16.7</v>
      </c>
      <c r="AK165" s="162">
        <v>119</v>
      </c>
      <c r="AL165" s="308">
        <v>16.7</v>
      </c>
      <c r="AM165" s="308">
        <v>119</v>
      </c>
      <c r="AN165" s="308">
        <v>1.99</v>
      </c>
      <c r="AO165" s="286"/>
      <c r="AP165" s="312">
        <v>1.5456835544861812E-2</v>
      </c>
    </row>
    <row r="166" spans="1:42" x14ac:dyDescent="0.3">
      <c r="A166" s="162" t="s">
        <v>42</v>
      </c>
      <c r="B166" s="166">
        <v>1232448000</v>
      </c>
      <c r="C166" s="303">
        <v>1232448000</v>
      </c>
      <c r="D166" s="286"/>
      <c r="E166" s="304" t="s">
        <v>194</v>
      </c>
      <c r="F166" s="165">
        <v>7.6E-3</v>
      </c>
      <c r="G166" s="303">
        <v>55314737</v>
      </c>
      <c r="H166" s="143"/>
      <c r="I166" s="305">
        <v>0.02</v>
      </c>
      <c r="J166" s="303">
        <v>16570165</v>
      </c>
      <c r="K166" s="143"/>
      <c r="L166" s="311">
        <v>592</v>
      </c>
      <c r="M166" s="307">
        <v>1.9699999999999999E-2</v>
      </c>
      <c r="N166" s="288" t="s">
        <v>162</v>
      </c>
      <c r="O166" s="162">
        <v>4.0999999999999996</v>
      </c>
      <c r="P166" s="308">
        <v>4.0999999999999996</v>
      </c>
      <c r="Q166" s="286"/>
      <c r="R166" s="162">
        <v>5.5</v>
      </c>
      <c r="S166" s="162">
        <v>788</v>
      </c>
      <c r="T166" s="308">
        <v>5.5</v>
      </c>
      <c r="U166" s="308">
        <v>788</v>
      </c>
      <c r="V166" s="308">
        <v>4.33</v>
      </c>
      <c r="W166" s="286"/>
      <c r="X166" s="162">
        <v>0.2</v>
      </c>
      <c r="Y166" s="162">
        <v>423</v>
      </c>
      <c r="Z166" s="308">
        <v>0.2</v>
      </c>
      <c r="AA166" s="308">
        <v>423</v>
      </c>
      <c r="AB166" s="308">
        <v>0.08</v>
      </c>
      <c r="AC166" s="286"/>
      <c r="AD166" s="162">
        <v>8.1999999999999993</v>
      </c>
      <c r="AE166" s="162">
        <v>217</v>
      </c>
      <c r="AF166" s="162">
        <v>8.1999999999999993</v>
      </c>
      <c r="AG166" s="308">
        <v>217</v>
      </c>
      <c r="AH166" s="308">
        <v>1.78</v>
      </c>
      <c r="AI166" s="286"/>
      <c r="AJ166" s="162">
        <v>4.5</v>
      </c>
      <c r="AK166" s="162">
        <v>55</v>
      </c>
      <c r="AL166" s="308">
        <v>4.5</v>
      </c>
      <c r="AM166" s="308">
        <v>55</v>
      </c>
      <c r="AN166" s="308">
        <v>0.25</v>
      </c>
      <c r="AO166" s="286"/>
      <c r="AP166" s="312">
        <v>7.8566925628222717E-5</v>
      </c>
    </row>
    <row r="167" spans="1:42" x14ac:dyDescent="0.3">
      <c r="A167" s="162" t="s">
        <v>44</v>
      </c>
      <c r="B167" s="304" t="s">
        <v>194</v>
      </c>
      <c r="C167" s="303">
        <v>139990706</v>
      </c>
      <c r="D167" s="286"/>
      <c r="E167" s="304" t="s">
        <v>194</v>
      </c>
      <c r="F167" s="165">
        <v>7.6E-3</v>
      </c>
      <c r="G167" s="303">
        <v>55314737</v>
      </c>
      <c r="H167" s="143"/>
      <c r="I167" s="305">
        <v>0</v>
      </c>
      <c r="J167" s="303">
        <v>1882164</v>
      </c>
      <c r="K167" s="143"/>
      <c r="L167" s="311">
        <v>89</v>
      </c>
      <c r="M167" s="307">
        <v>3.0000000000000001E-3</v>
      </c>
      <c r="N167" s="288" t="s">
        <v>162</v>
      </c>
      <c r="O167" s="314" t="s">
        <v>60</v>
      </c>
      <c r="P167" s="308">
        <v>4.5</v>
      </c>
      <c r="Q167" s="286"/>
      <c r="R167" s="314" t="s">
        <v>60</v>
      </c>
      <c r="S167" s="314" t="s">
        <v>60</v>
      </c>
      <c r="T167" s="308">
        <v>4.7</v>
      </c>
      <c r="U167" s="308">
        <v>1156</v>
      </c>
      <c r="V167" s="308">
        <v>5.47</v>
      </c>
      <c r="W167" s="286"/>
      <c r="X167" s="314" t="s">
        <v>60</v>
      </c>
      <c r="Y167" s="314" t="s">
        <v>60</v>
      </c>
      <c r="Z167" s="308">
        <v>0.53333333299999997</v>
      </c>
      <c r="AA167" s="308">
        <v>222</v>
      </c>
      <c r="AB167" s="308">
        <v>0.12</v>
      </c>
      <c r="AC167" s="286"/>
      <c r="AD167" s="314" t="s">
        <v>60</v>
      </c>
      <c r="AE167" s="314" t="s">
        <v>60</v>
      </c>
      <c r="AF167" s="162">
        <v>5.6</v>
      </c>
      <c r="AG167" s="308">
        <v>259</v>
      </c>
      <c r="AH167" s="308">
        <v>1.45</v>
      </c>
      <c r="AI167" s="286"/>
      <c r="AJ167" s="314" t="s">
        <v>60</v>
      </c>
      <c r="AK167" s="314" t="s">
        <v>60</v>
      </c>
      <c r="AL167" s="308">
        <v>6.75</v>
      </c>
      <c r="AM167" s="308">
        <v>97</v>
      </c>
      <c r="AN167" s="308">
        <v>0.65</v>
      </c>
      <c r="AO167" s="286"/>
      <c r="AP167" s="312">
        <v>9.3853680950595577E-5</v>
      </c>
    </row>
    <row r="168" spans="1:42" x14ac:dyDescent="0.3">
      <c r="A168" s="162" t="s">
        <v>46</v>
      </c>
      <c r="B168" s="166">
        <v>833928000</v>
      </c>
      <c r="C168" s="303">
        <v>833928000</v>
      </c>
      <c r="D168" s="286"/>
      <c r="E168" s="304" t="s">
        <v>194</v>
      </c>
      <c r="F168" s="165">
        <v>7.6E-3</v>
      </c>
      <c r="G168" s="303">
        <v>55314737</v>
      </c>
      <c r="H168" s="143"/>
      <c r="I168" s="305">
        <v>0.01</v>
      </c>
      <c r="J168" s="303">
        <v>11212096</v>
      </c>
      <c r="K168" s="143"/>
      <c r="L168" s="311">
        <v>408</v>
      </c>
      <c r="M168" s="307">
        <v>1.3599999999999999E-2</v>
      </c>
      <c r="N168" s="288" t="s">
        <v>162</v>
      </c>
      <c r="O168" s="316" t="s">
        <v>200</v>
      </c>
      <c r="P168" s="308">
        <v>18</v>
      </c>
      <c r="Q168" s="286"/>
      <c r="R168" s="316" t="s">
        <v>200</v>
      </c>
      <c r="S168" s="316" t="s">
        <v>200</v>
      </c>
      <c r="T168" s="308">
        <v>18.850000000000001</v>
      </c>
      <c r="U168" s="308">
        <v>1373</v>
      </c>
      <c r="V168" s="308">
        <v>25.88</v>
      </c>
      <c r="W168" s="286"/>
      <c r="X168" s="304" t="s">
        <v>194</v>
      </c>
      <c r="Y168" s="304" t="s">
        <v>194</v>
      </c>
      <c r="Z168" s="308">
        <v>0.179166667</v>
      </c>
      <c r="AA168" s="308">
        <v>70.476190000000003</v>
      </c>
      <c r="AB168" s="308">
        <v>0.01</v>
      </c>
      <c r="AC168" s="286"/>
      <c r="AD168" s="316" t="s">
        <v>200</v>
      </c>
      <c r="AE168" s="316" t="s">
        <v>200</v>
      </c>
      <c r="AF168" s="162">
        <v>9.1</v>
      </c>
      <c r="AG168" s="308">
        <v>260</v>
      </c>
      <c r="AH168" s="308">
        <v>2.37</v>
      </c>
      <c r="AI168" s="286"/>
      <c r="AJ168" s="316" t="s">
        <v>200</v>
      </c>
      <c r="AK168" s="316" t="s">
        <v>200</v>
      </c>
      <c r="AL168" s="308">
        <v>18.8</v>
      </c>
      <c r="AM168" s="308">
        <v>94</v>
      </c>
      <c r="AN168" s="308">
        <v>1.77</v>
      </c>
      <c r="AO168" s="286"/>
      <c r="AP168" s="312">
        <v>3.6601030344576803E-4</v>
      </c>
    </row>
    <row r="169" spans="1:42" x14ac:dyDescent="0.3">
      <c r="A169" s="162" t="s">
        <v>48</v>
      </c>
      <c r="B169" s="308">
        <v>0</v>
      </c>
      <c r="C169" s="308">
        <v>0</v>
      </c>
      <c r="D169" s="286"/>
      <c r="E169" s="308">
        <v>0</v>
      </c>
      <c r="F169" s="165">
        <v>0</v>
      </c>
      <c r="G169" s="308" t="s">
        <v>195</v>
      </c>
      <c r="H169" s="143"/>
      <c r="I169" s="305">
        <v>0</v>
      </c>
      <c r="J169" s="308" t="s">
        <v>196</v>
      </c>
      <c r="K169" s="143"/>
      <c r="L169" s="311">
        <v>0</v>
      </c>
      <c r="M169" s="307">
        <v>0</v>
      </c>
      <c r="N169" s="288" t="s">
        <v>162</v>
      </c>
      <c r="O169" s="314" t="s">
        <v>60</v>
      </c>
      <c r="P169" s="308">
        <v>4.5</v>
      </c>
      <c r="Q169" s="286"/>
      <c r="R169" s="314" t="s">
        <v>60</v>
      </c>
      <c r="S169" s="314" t="s">
        <v>60</v>
      </c>
      <c r="T169" s="308">
        <v>4.7</v>
      </c>
      <c r="U169" s="308">
        <v>1156</v>
      </c>
      <c r="V169" s="308">
        <v>5.47</v>
      </c>
      <c r="W169" s="286"/>
      <c r="X169" s="314" t="s">
        <v>60</v>
      </c>
      <c r="Y169" s="314" t="s">
        <v>60</v>
      </c>
      <c r="Z169" s="308">
        <v>0.53333333299999997</v>
      </c>
      <c r="AA169" s="308">
        <v>222</v>
      </c>
      <c r="AB169" s="308">
        <v>0.12</v>
      </c>
      <c r="AC169" s="286"/>
      <c r="AD169" s="314" t="s">
        <v>60</v>
      </c>
      <c r="AE169" s="314" t="s">
        <v>60</v>
      </c>
      <c r="AF169" s="162">
        <v>5.6</v>
      </c>
      <c r="AG169" s="308">
        <v>259</v>
      </c>
      <c r="AH169" s="308">
        <v>1.45</v>
      </c>
      <c r="AI169" s="286"/>
      <c r="AJ169" s="314" t="s">
        <v>60</v>
      </c>
      <c r="AK169" s="314" t="s">
        <v>60</v>
      </c>
      <c r="AL169" s="308">
        <v>6.75</v>
      </c>
      <c r="AM169" s="308">
        <v>97</v>
      </c>
      <c r="AN169" s="308">
        <v>0.65</v>
      </c>
      <c r="AO169" s="286"/>
      <c r="AP169" s="312">
        <v>9.3853680950595577E-5</v>
      </c>
    </row>
    <row r="170" spans="1:42" x14ac:dyDescent="0.3">
      <c r="A170" s="162" t="s">
        <v>50</v>
      </c>
      <c r="B170" s="304" t="s">
        <v>194</v>
      </c>
      <c r="C170" s="303">
        <v>139990706</v>
      </c>
      <c r="D170" s="286"/>
      <c r="E170" s="304" t="s">
        <v>194</v>
      </c>
      <c r="F170" s="165">
        <v>7.6E-3</v>
      </c>
      <c r="G170" s="303">
        <v>55314737</v>
      </c>
      <c r="H170" s="143"/>
      <c r="I170" s="305">
        <v>0</v>
      </c>
      <c r="J170" s="303">
        <v>1882164</v>
      </c>
      <c r="K170" s="143"/>
      <c r="L170" s="311">
        <v>89</v>
      </c>
      <c r="M170" s="307">
        <v>3.0000000000000001E-3</v>
      </c>
      <c r="N170" s="288" t="s">
        <v>162</v>
      </c>
      <c r="O170" s="162">
        <v>1071</v>
      </c>
      <c r="P170" s="308">
        <v>1071</v>
      </c>
      <c r="Q170" s="286"/>
      <c r="R170" s="304" t="s">
        <v>194</v>
      </c>
      <c r="S170" s="304" t="s">
        <v>194</v>
      </c>
      <c r="T170" s="308">
        <v>480.6</v>
      </c>
      <c r="U170" s="308">
        <v>1313.6841999999999</v>
      </c>
      <c r="V170" s="308">
        <v>631.36</v>
      </c>
      <c r="W170" s="286"/>
      <c r="X170" s="162">
        <v>1.2</v>
      </c>
      <c r="Y170" s="162">
        <v>302</v>
      </c>
      <c r="Z170" s="308">
        <v>1.2</v>
      </c>
      <c r="AA170" s="308">
        <v>302</v>
      </c>
      <c r="AB170" s="308">
        <v>0.36</v>
      </c>
      <c r="AC170" s="286"/>
      <c r="AD170" s="162">
        <v>2814.2</v>
      </c>
      <c r="AE170" s="162">
        <v>294</v>
      </c>
      <c r="AF170" s="162">
        <v>2814.2</v>
      </c>
      <c r="AG170" s="308">
        <v>294</v>
      </c>
      <c r="AH170" s="308">
        <v>827.37</v>
      </c>
      <c r="AI170" s="286"/>
      <c r="AJ170" s="304" t="s">
        <v>194</v>
      </c>
      <c r="AK170" s="304" t="s">
        <v>194</v>
      </c>
      <c r="AL170" s="308">
        <v>74.266666999999998</v>
      </c>
      <c r="AM170" s="308">
        <v>132</v>
      </c>
      <c r="AN170" s="308">
        <v>9.8000000000000007</v>
      </c>
      <c r="AO170" s="286"/>
      <c r="AP170" s="312">
        <v>1.7905007188826344E-2</v>
      </c>
    </row>
    <row r="171" spans="1:42" x14ac:dyDescent="0.3">
      <c r="A171" s="162" t="s">
        <v>52</v>
      </c>
      <c r="B171" s="304" t="s">
        <v>194</v>
      </c>
      <c r="C171" s="303">
        <v>139990706</v>
      </c>
      <c r="D171" s="286"/>
      <c r="E171" s="166">
        <v>1137949000</v>
      </c>
      <c r="F171" s="165">
        <v>0.1573</v>
      </c>
      <c r="G171" s="303">
        <v>1146121037</v>
      </c>
      <c r="H171" s="143"/>
      <c r="I171" s="305">
        <v>0</v>
      </c>
      <c r="J171" s="303">
        <v>1882164</v>
      </c>
      <c r="K171" s="143"/>
      <c r="L171" s="311">
        <v>584</v>
      </c>
      <c r="M171" s="307">
        <v>1.9400000000000001E-2</v>
      </c>
      <c r="N171" s="288" t="s">
        <v>162</v>
      </c>
      <c r="O171" s="162">
        <v>2855.4</v>
      </c>
      <c r="P171" s="308">
        <v>2855.4</v>
      </c>
      <c r="Q171" s="286"/>
      <c r="R171" s="304" t="s">
        <v>194</v>
      </c>
      <c r="S171" s="304" t="s">
        <v>194</v>
      </c>
      <c r="T171" s="308">
        <v>480.6</v>
      </c>
      <c r="U171" s="308">
        <v>1313.6841999999999</v>
      </c>
      <c r="V171" s="308">
        <v>631.36</v>
      </c>
      <c r="W171" s="286"/>
      <c r="X171" s="309" t="s">
        <v>194</v>
      </c>
      <c r="Y171" s="309" t="s">
        <v>194</v>
      </c>
      <c r="Z171" s="308">
        <v>0.179166667</v>
      </c>
      <c r="AA171" s="308">
        <v>70.476190000000003</v>
      </c>
      <c r="AB171" s="308">
        <v>0.01</v>
      </c>
      <c r="AC171" s="286"/>
      <c r="AD171" s="162">
        <v>11929.7</v>
      </c>
      <c r="AE171" s="162">
        <v>276</v>
      </c>
      <c r="AF171" s="162">
        <v>11929.7</v>
      </c>
      <c r="AG171" s="308">
        <v>276</v>
      </c>
      <c r="AH171" s="313">
        <v>3292.6</v>
      </c>
      <c r="AI171" s="286"/>
      <c r="AJ171" s="162">
        <v>5.5</v>
      </c>
      <c r="AK171" s="162">
        <v>95</v>
      </c>
      <c r="AL171" s="308">
        <v>5.5</v>
      </c>
      <c r="AM171" s="308">
        <v>95</v>
      </c>
      <c r="AN171" s="308">
        <v>0.52</v>
      </c>
      <c r="AO171" s="286"/>
      <c r="AP171" s="312">
        <v>4.7837255780964441E-2</v>
      </c>
    </row>
    <row r="172" spans="1:42" x14ac:dyDescent="0.3">
      <c r="A172" s="162" t="s">
        <v>54</v>
      </c>
      <c r="B172" s="166">
        <v>4589067000</v>
      </c>
      <c r="C172" s="303">
        <v>4589067000</v>
      </c>
      <c r="D172" s="286"/>
      <c r="E172" s="308">
        <v>0</v>
      </c>
      <c r="F172" s="165">
        <v>0</v>
      </c>
      <c r="G172" s="308" t="s">
        <v>195</v>
      </c>
      <c r="H172" s="143"/>
      <c r="I172" s="305">
        <v>0.08</v>
      </c>
      <c r="J172" s="303">
        <v>61699641</v>
      </c>
      <c r="K172" s="143"/>
      <c r="L172" s="306">
        <v>2110</v>
      </c>
      <c r="M172" s="307">
        <v>7.0099999999999996E-2</v>
      </c>
      <c r="N172" s="288" t="s">
        <v>162</v>
      </c>
      <c r="O172" s="162">
        <v>6.7</v>
      </c>
      <c r="P172" s="308">
        <v>6.7</v>
      </c>
      <c r="Q172" s="286"/>
      <c r="R172" s="162">
        <v>4.4000000000000004</v>
      </c>
      <c r="S172" s="162">
        <v>863</v>
      </c>
      <c r="T172" s="308">
        <v>4.4000000000000004</v>
      </c>
      <c r="U172" s="308">
        <v>863</v>
      </c>
      <c r="V172" s="308">
        <v>3.8</v>
      </c>
      <c r="W172" s="286"/>
      <c r="X172" s="304" t="s">
        <v>194</v>
      </c>
      <c r="Y172" s="304" t="s">
        <v>194</v>
      </c>
      <c r="Z172" s="308">
        <v>0.179166667</v>
      </c>
      <c r="AA172" s="308">
        <v>70.476190000000003</v>
      </c>
      <c r="AB172" s="308">
        <v>0.01</v>
      </c>
      <c r="AC172" s="286"/>
      <c r="AD172" s="162">
        <v>35.6</v>
      </c>
      <c r="AE172" s="162">
        <v>159</v>
      </c>
      <c r="AF172" s="162">
        <v>35.6</v>
      </c>
      <c r="AG172" s="308">
        <v>159</v>
      </c>
      <c r="AH172" s="308">
        <v>5.66</v>
      </c>
      <c r="AI172" s="286"/>
      <c r="AJ172" s="162">
        <v>11.3</v>
      </c>
      <c r="AK172" s="162">
        <v>60</v>
      </c>
      <c r="AL172" s="308">
        <v>11.3</v>
      </c>
      <c r="AM172" s="308">
        <v>60</v>
      </c>
      <c r="AN172" s="308">
        <v>0.68</v>
      </c>
      <c r="AO172" s="286"/>
      <c r="AP172" s="312">
        <v>1.2370103090842105E-4</v>
      </c>
    </row>
    <row r="173" spans="1:42" x14ac:dyDescent="0.3">
      <c r="A173" s="162" t="s">
        <v>56</v>
      </c>
      <c r="B173" s="166">
        <v>2237230000</v>
      </c>
      <c r="C173" s="303">
        <v>2237230000</v>
      </c>
      <c r="D173" s="286"/>
      <c r="E173" s="166">
        <v>364898000</v>
      </c>
      <c r="F173" s="165">
        <v>5.04E-2</v>
      </c>
      <c r="G173" s="303">
        <v>367518469</v>
      </c>
      <c r="H173" s="143"/>
      <c r="I173" s="305">
        <v>0.04</v>
      </c>
      <c r="J173" s="303">
        <v>30079379</v>
      </c>
      <c r="K173" s="143"/>
      <c r="L173" s="306">
        <v>1195</v>
      </c>
      <c r="M173" s="307">
        <v>3.9699999999999999E-2</v>
      </c>
      <c r="N173" s="288" t="s">
        <v>162</v>
      </c>
      <c r="O173" s="162">
        <v>1953.7</v>
      </c>
      <c r="P173" s="308">
        <v>1953.7</v>
      </c>
      <c r="Q173" s="286"/>
      <c r="R173" s="162">
        <v>47.6</v>
      </c>
      <c r="S173" s="162">
        <v>1161</v>
      </c>
      <c r="T173" s="308">
        <v>47.6</v>
      </c>
      <c r="U173" s="308">
        <v>1161</v>
      </c>
      <c r="V173" s="308">
        <v>55.26</v>
      </c>
      <c r="W173" s="286"/>
      <c r="X173" s="162">
        <v>0.3</v>
      </c>
      <c r="Y173" s="162">
        <v>447</v>
      </c>
      <c r="Z173" s="308">
        <v>0.3</v>
      </c>
      <c r="AA173" s="308">
        <v>447</v>
      </c>
      <c r="AB173" s="308">
        <v>0.13</v>
      </c>
      <c r="AC173" s="286"/>
      <c r="AD173" s="162">
        <v>8752.7000000000007</v>
      </c>
      <c r="AE173" s="162">
        <v>293</v>
      </c>
      <c r="AF173" s="162">
        <v>8752.7000000000007</v>
      </c>
      <c r="AG173" s="308">
        <v>293</v>
      </c>
      <c r="AH173" s="313">
        <v>2564.54</v>
      </c>
      <c r="AI173" s="286"/>
      <c r="AJ173" s="162">
        <v>10.9</v>
      </c>
      <c r="AK173" s="162">
        <v>86</v>
      </c>
      <c r="AL173" s="308">
        <v>10.9</v>
      </c>
      <c r="AM173" s="308">
        <v>86</v>
      </c>
      <c r="AN173" s="308">
        <v>0.94</v>
      </c>
      <c r="AO173" s="286"/>
      <c r="AP173" s="312">
        <v>3.1946968503014345E-2</v>
      </c>
    </row>
    <row r="174" spans="1:42" x14ac:dyDescent="0.3">
      <c r="A174" s="162" t="s">
        <v>58</v>
      </c>
      <c r="B174" s="308">
        <v>0</v>
      </c>
      <c r="C174" s="308">
        <v>0</v>
      </c>
      <c r="D174" s="286"/>
      <c r="E174" s="308">
        <v>0</v>
      </c>
      <c r="F174" s="165">
        <v>0</v>
      </c>
      <c r="G174" s="308" t="s">
        <v>195</v>
      </c>
      <c r="H174" s="143"/>
      <c r="I174" s="305">
        <v>0</v>
      </c>
      <c r="J174" s="308" t="s">
        <v>196</v>
      </c>
      <c r="K174" s="143"/>
      <c r="L174" s="311">
        <v>0</v>
      </c>
      <c r="M174" s="307">
        <v>0</v>
      </c>
      <c r="N174" s="288" t="s">
        <v>162</v>
      </c>
      <c r="O174" s="162">
        <v>21</v>
      </c>
      <c r="P174" s="308">
        <v>21</v>
      </c>
      <c r="Q174" s="286"/>
      <c r="R174" s="162">
        <v>21.7</v>
      </c>
      <c r="S174" s="162">
        <v>1349</v>
      </c>
      <c r="T174" s="308">
        <v>21.7</v>
      </c>
      <c r="U174" s="308">
        <v>1349</v>
      </c>
      <c r="V174" s="308">
        <v>29.27</v>
      </c>
      <c r="W174" s="286"/>
      <c r="X174" s="309" t="s">
        <v>194</v>
      </c>
      <c r="Y174" s="309" t="s">
        <v>194</v>
      </c>
      <c r="Z174" s="308">
        <v>0.179166667</v>
      </c>
      <c r="AA174" s="308">
        <v>70.476190000000003</v>
      </c>
      <c r="AB174" s="308">
        <v>0.01</v>
      </c>
      <c r="AC174" s="286"/>
      <c r="AD174" s="162">
        <v>16.100000000000001</v>
      </c>
      <c r="AE174" s="162">
        <v>282</v>
      </c>
      <c r="AF174" s="162">
        <v>16.100000000000001</v>
      </c>
      <c r="AG174" s="308">
        <v>282</v>
      </c>
      <c r="AH174" s="308">
        <v>4.54</v>
      </c>
      <c r="AI174" s="286"/>
      <c r="AJ174" s="162">
        <v>4.8</v>
      </c>
      <c r="AK174" s="162">
        <v>139</v>
      </c>
      <c r="AL174" s="308">
        <v>4.8</v>
      </c>
      <c r="AM174" s="308">
        <v>139</v>
      </c>
      <c r="AN174" s="308">
        <v>0.67</v>
      </c>
      <c r="AO174" s="286"/>
      <c r="AP174" s="312">
        <v>4.2045375158356578E-4</v>
      </c>
    </row>
    <row r="175" spans="1:42" x14ac:dyDescent="0.3">
      <c r="A175" s="162" t="s">
        <v>60</v>
      </c>
      <c r="B175" s="304" t="s">
        <v>194</v>
      </c>
      <c r="C175" s="303">
        <v>139990706</v>
      </c>
      <c r="D175" s="286"/>
      <c r="E175" s="308">
        <v>0</v>
      </c>
      <c r="F175" s="165">
        <v>0</v>
      </c>
      <c r="G175" s="308" t="s">
        <v>195</v>
      </c>
      <c r="H175" s="143"/>
      <c r="I175" s="305">
        <v>0</v>
      </c>
      <c r="J175" s="303">
        <v>1882164</v>
      </c>
      <c r="K175" s="143"/>
      <c r="L175" s="311">
        <v>64</v>
      </c>
      <c r="M175" s="307">
        <v>2.0999999999999999E-3</v>
      </c>
      <c r="N175" s="288" t="s">
        <v>162</v>
      </c>
      <c r="O175" s="162">
        <v>8289.2000000000007</v>
      </c>
      <c r="P175" s="308">
        <v>8289.2000000000007</v>
      </c>
      <c r="Q175" s="286"/>
      <c r="R175" s="162">
        <v>7666</v>
      </c>
      <c r="S175" s="162">
        <v>1401</v>
      </c>
      <c r="T175" s="308">
        <v>7666</v>
      </c>
      <c r="U175" s="308">
        <v>1401</v>
      </c>
      <c r="V175" s="313">
        <v>10740.07</v>
      </c>
      <c r="W175" s="286"/>
      <c r="X175" s="304" t="s">
        <v>194</v>
      </c>
      <c r="Y175" s="304" t="s">
        <v>194</v>
      </c>
      <c r="Z175" s="308">
        <v>0.179166667</v>
      </c>
      <c r="AA175" s="308">
        <v>70.476190000000003</v>
      </c>
      <c r="AB175" s="308">
        <v>0.01</v>
      </c>
      <c r="AC175" s="286"/>
      <c r="AD175" s="162">
        <v>8012.1</v>
      </c>
      <c r="AE175" s="162">
        <v>284</v>
      </c>
      <c r="AF175" s="162">
        <v>8012.1</v>
      </c>
      <c r="AG175" s="308">
        <v>284</v>
      </c>
      <c r="AH175" s="313">
        <v>2275.44</v>
      </c>
      <c r="AI175" s="286"/>
      <c r="AJ175" s="162">
        <v>0.7</v>
      </c>
      <c r="AK175" s="162">
        <v>114</v>
      </c>
      <c r="AL175" s="308">
        <v>0.7</v>
      </c>
      <c r="AM175" s="308">
        <v>114</v>
      </c>
      <c r="AN175" s="308">
        <v>0.08</v>
      </c>
      <c r="AO175" s="286"/>
      <c r="AP175" s="312">
        <v>0.15865259030001436</v>
      </c>
    </row>
    <row r="176" spans="1:42" x14ac:dyDescent="0.3">
      <c r="A176" s="162" t="s">
        <v>62</v>
      </c>
      <c r="B176" s="308">
        <v>0</v>
      </c>
      <c r="C176" s="308">
        <v>0</v>
      </c>
      <c r="D176" s="286"/>
      <c r="E176" s="308">
        <v>0</v>
      </c>
      <c r="F176" s="165">
        <v>0</v>
      </c>
      <c r="G176" s="308" t="s">
        <v>195</v>
      </c>
      <c r="H176" s="143"/>
      <c r="I176" s="305">
        <v>0</v>
      </c>
      <c r="J176" s="308" t="s">
        <v>196</v>
      </c>
      <c r="K176" s="143"/>
      <c r="L176" s="311">
        <v>0</v>
      </c>
      <c r="M176" s="307">
        <v>0</v>
      </c>
      <c r="N176" s="288" t="s">
        <v>162</v>
      </c>
      <c r="O176" s="162">
        <v>1.1000000000000001</v>
      </c>
      <c r="P176" s="308">
        <v>1.1000000000000001</v>
      </c>
      <c r="Q176" s="286"/>
      <c r="R176" s="162">
        <v>1.4</v>
      </c>
      <c r="S176" s="162">
        <v>1085</v>
      </c>
      <c r="T176" s="308">
        <v>1.4</v>
      </c>
      <c r="U176" s="308">
        <v>1085</v>
      </c>
      <c r="V176" s="308">
        <v>1.52</v>
      </c>
      <c r="W176" s="286"/>
      <c r="X176" s="304" t="s">
        <v>194</v>
      </c>
      <c r="Y176" s="304" t="s">
        <v>194</v>
      </c>
      <c r="Z176" s="308">
        <v>0.179166667</v>
      </c>
      <c r="AA176" s="308">
        <v>70.476190000000003</v>
      </c>
      <c r="AB176" s="308">
        <v>0.01</v>
      </c>
      <c r="AC176" s="286"/>
      <c r="AD176" s="162">
        <v>0.7</v>
      </c>
      <c r="AE176" s="162">
        <v>257</v>
      </c>
      <c r="AF176" s="162">
        <v>0.7</v>
      </c>
      <c r="AG176" s="308">
        <v>257</v>
      </c>
      <c r="AH176" s="308">
        <v>0.18</v>
      </c>
      <c r="AI176" s="286"/>
      <c r="AJ176" s="162">
        <v>0.9</v>
      </c>
      <c r="AK176" s="162">
        <v>135</v>
      </c>
      <c r="AL176" s="308">
        <v>0.9</v>
      </c>
      <c r="AM176" s="308">
        <v>135</v>
      </c>
      <c r="AN176" s="308">
        <v>0.12</v>
      </c>
      <c r="AO176" s="286"/>
      <c r="AP176" s="312">
        <v>2.2343541189423651E-5</v>
      </c>
    </row>
    <row r="177" spans="1:42" x14ac:dyDescent="0.3">
      <c r="A177" s="162" t="s">
        <v>64</v>
      </c>
      <c r="B177" s="308">
        <v>0</v>
      </c>
      <c r="C177" s="308">
        <v>0</v>
      </c>
      <c r="D177" s="286"/>
      <c r="E177" s="308">
        <v>0</v>
      </c>
      <c r="F177" s="165">
        <v>0</v>
      </c>
      <c r="G177" s="308" t="s">
        <v>195</v>
      </c>
      <c r="H177" s="143"/>
      <c r="I177" s="305">
        <v>0</v>
      </c>
      <c r="J177" s="308" t="s">
        <v>196</v>
      </c>
      <c r="K177" s="143"/>
      <c r="L177" s="311">
        <v>0</v>
      </c>
      <c r="M177" s="307">
        <v>0</v>
      </c>
      <c r="N177" s="288" t="s">
        <v>162</v>
      </c>
      <c r="O177" s="314" t="s">
        <v>60</v>
      </c>
      <c r="P177" s="308">
        <v>4.5</v>
      </c>
      <c r="Q177" s="286"/>
      <c r="R177" s="314" t="s">
        <v>60</v>
      </c>
      <c r="S177" s="314" t="s">
        <v>60</v>
      </c>
      <c r="T177" s="308">
        <v>4.7</v>
      </c>
      <c r="U177" s="308">
        <v>1156</v>
      </c>
      <c r="V177" s="308">
        <v>5.47</v>
      </c>
      <c r="W177" s="286"/>
      <c r="X177" s="314" t="s">
        <v>60</v>
      </c>
      <c r="Y177" s="314" t="s">
        <v>60</v>
      </c>
      <c r="Z177" s="308">
        <v>0.53333333299999997</v>
      </c>
      <c r="AA177" s="308">
        <v>222</v>
      </c>
      <c r="AB177" s="308">
        <v>0.12</v>
      </c>
      <c r="AC177" s="286"/>
      <c r="AD177" s="314" t="s">
        <v>60</v>
      </c>
      <c r="AE177" s="314" t="s">
        <v>60</v>
      </c>
      <c r="AF177" s="162">
        <v>5.6</v>
      </c>
      <c r="AG177" s="308">
        <v>259</v>
      </c>
      <c r="AH177" s="308">
        <v>1.45</v>
      </c>
      <c r="AI177" s="286"/>
      <c r="AJ177" s="314" t="s">
        <v>60</v>
      </c>
      <c r="AK177" s="314" t="s">
        <v>60</v>
      </c>
      <c r="AL177" s="308">
        <v>6.75</v>
      </c>
      <c r="AM177" s="308">
        <v>97</v>
      </c>
      <c r="AN177" s="308">
        <v>0.65</v>
      </c>
      <c r="AO177" s="286"/>
      <c r="AP177" s="312">
        <v>9.3853680950595577E-5</v>
      </c>
    </row>
    <row r="178" spans="1:42" x14ac:dyDescent="0.3">
      <c r="A178" s="162" t="s">
        <v>66</v>
      </c>
      <c r="B178" s="166">
        <v>7168000</v>
      </c>
      <c r="C178" s="303">
        <v>7168000</v>
      </c>
      <c r="D178" s="286"/>
      <c r="E178" s="304" t="s">
        <v>194</v>
      </c>
      <c r="F178" s="165">
        <v>7.6E-3</v>
      </c>
      <c r="G178" s="303">
        <v>55314737</v>
      </c>
      <c r="H178" s="143"/>
      <c r="I178" s="305">
        <v>0</v>
      </c>
      <c r="J178" s="303">
        <v>96373</v>
      </c>
      <c r="K178" s="143"/>
      <c r="L178" s="311">
        <v>28</v>
      </c>
      <c r="M178" s="307">
        <v>8.9999999999999998E-4</v>
      </c>
      <c r="N178" s="288" t="s">
        <v>162</v>
      </c>
      <c r="O178" s="162">
        <v>41.5</v>
      </c>
      <c r="P178" s="308">
        <v>41.5</v>
      </c>
      <c r="Q178" s="286"/>
      <c r="R178" s="162">
        <v>41.9</v>
      </c>
      <c r="S178" s="162">
        <v>1114</v>
      </c>
      <c r="T178" s="308">
        <v>41.9</v>
      </c>
      <c r="U178" s="308">
        <v>1114</v>
      </c>
      <c r="V178" s="308">
        <v>46.68</v>
      </c>
      <c r="W178" s="286"/>
      <c r="X178" s="162">
        <v>22.6</v>
      </c>
      <c r="Y178" s="162">
        <v>379</v>
      </c>
      <c r="Z178" s="308">
        <v>22.6</v>
      </c>
      <c r="AA178" s="308">
        <v>379</v>
      </c>
      <c r="AB178" s="308">
        <v>8.57</v>
      </c>
      <c r="AC178" s="286"/>
      <c r="AD178" s="162">
        <v>105</v>
      </c>
      <c r="AE178" s="162">
        <v>97</v>
      </c>
      <c r="AF178" s="162">
        <v>105</v>
      </c>
      <c r="AG178" s="308">
        <v>97</v>
      </c>
      <c r="AH178" s="308">
        <v>10.19</v>
      </c>
      <c r="AI178" s="286"/>
      <c r="AJ178" s="162">
        <v>167.9</v>
      </c>
      <c r="AK178" s="162">
        <v>78</v>
      </c>
      <c r="AL178" s="308">
        <v>167.9</v>
      </c>
      <c r="AM178" s="308">
        <v>78</v>
      </c>
      <c r="AN178" s="308">
        <v>13.1</v>
      </c>
      <c r="AO178" s="286"/>
      <c r="AP178" s="312">
        <v>9.5715249623614296E-4</v>
      </c>
    </row>
    <row r="179" spans="1:42" x14ac:dyDescent="0.3">
      <c r="A179" s="162" t="s">
        <v>68</v>
      </c>
      <c r="B179" s="308">
        <v>0</v>
      </c>
      <c r="C179" s="308">
        <v>0</v>
      </c>
      <c r="D179" s="286"/>
      <c r="E179" s="308">
        <v>0</v>
      </c>
      <c r="F179" s="165">
        <v>0</v>
      </c>
      <c r="G179" s="308" t="s">
        <v>195</v>
      </c>
      <c r="H179" s="143"/>
      <c r="I179" s="305">
        <v>0</v>
      </c>
      <c r="J179" s="308" t="s">
        <v>196</v>
      </c>
      <c r="K179" s="143"/>
      <c r="L179" s="311">
        <v>0</v>
      </c>
      <c r="M179" s="307">
        <v>0</v>
      </c>
      <c r="N179" s="288" t="s">
        <v>162</v>
      </c>
      <c r="O179" s="162">
        <v>3.7</v>
      </c>
      <c r="P179" s="308">
        <v>3.7</v>
      </c>
      <c r="Q179" s="286"/>
      <c r="R179" s="162">
        <v>4.9000000000000004</v>
      </c>
      <c r="S179" s="162">
        <v>1014</v>
      </c>
      <c r="T179" s="308">
        <v>4.9000000000000004</v>
      </c>
      <c r="U179" s="308">
        <v>1014</v>
      </c>
      <c r="V179" s="308">
        <v>4.97</v>
      </c>
      <c r="W179" s="286"/>
      <c r="X179" s="309" t="s">
        <v>194</v>
      </c>
      <c r="Y179" s="309" t="s">
        <v>194</v>
      </c>
      <c r="Z179" s="308">
        <v>0.179166667</v>
      </c>
      <c r="AA179" s="308">
        <v>70.476190000000003</v>
      </c>
      <c r="AB179" s="308">
        <v>0.01</v>
      </c>
      <c r="AC179" s="286"/>
      <c r="AD179" s="162">
        <v>2.6</v>
      </c>
      <c r="AE179" s="162">
        <v>267</v>
      </c>
      <c r="AF179" s="162">
        <v>2.6</v>
      </c>
      <c r="AG179" s="308">
        <v>267</v>
      </c>
      <c r="AH179" s="308">
        <v>0.69</v>
      </c>
      <c r="AI179" s="286"/>
      <c r="AJ179" s="162">
        <v>6.7</v>
      </c>
      <c r="AK179" s="162">
        <v>143</v>
      </c>
      <c r="AL179" s="308">
        <v>6.7</v>
      </c>
      <c r="AM179" s="308">
        <v>143</v>
      </c>
      <c r="AN179" s="308">
        <v>0.96</v>
      </c>
      <c r="AO179" s="286"/>
      <c r="AP179" s="312">
        <v>8.0858866063876109E-5</v>
      </c>
    </row>
    <row r="180" spans="1:42" x14ac:dyDescent="0.3">
      <c r="A180" s="162" t="s">
        <v>70</v>
      </c>
      <c r="B180" s="166">
        <v>136979000</v>
      </c>
      <c r="C180" s="303">
        <v>136979000</v>
      </c>
      <c r="D180" s="286"/>
      <c r="E180" s="304" t="s">
        <v>194</v>
      </c>
      <c r="F180" s="165">
        <v>7.6E-3</v>
      </c>
      <c r="G180" s="303">
        <v>55314737</v>
      </c>
      <c r="H180" s="143"/>
      <c r="I180" s="305">
        <v>0</v>
      </c>
      <c r="J180" s="303">
        <v>1841672</v>
      </c>
      <c r="K180" s="143"/>
      <c r="L180" s="311">
        <v>88</v>
      </c>
      <c r="M180" s="307">
        <v>2.8999999999999998E-3</v>
      </c>
      <c r="N180" s="288" t="s">
        <v>162</v>
      </c>
      <c r="O180" s="162">
        <v>37.6</v>
      </c>
      <c r="P180" s="308">
        <v>37.6</v>
      </c>
      <c r="Q180" s="286"/>
      <c r="R180" s="162">
        <v>39.6</v>
      </c>
      <c r="S180" s="162">
        <v>1200</v>
      </c>
      <c r="T180" s="308">
        <v>39.6</v>
      </c>
      <c r="U180" s="308">
        <v>1200</v>
      </c>
      <c r="V180" s="308">
        <v>47.52</v>
      </c>
      <c r="W180" s="286"/>
      <c r="X180" s="162">
        <v>101.1</v>
      </c>
      <c r="Y180" s="162">
        <v>89</v>
      </c>
      <c r="Z180" s="308">
        <v>101.1</v>
      </c>
      <c r="AA180" s="308">
        <v>89</v>
      </c>
      <c r="AB180" s="308">
        <v>9</v>
      </c>
      <c r="AC180" s="286"/>
      <c r="AD180" s="162">
        <v>24.6</v>
      </c>
      <c r="AE180" s="162">
        <v>241</v>
      </c>
      <c r="AF180" s="162">
        <v>24.6</v>
      </c>
      <c r="AG180" s="308">
        <v>241</v>
      </c>
      <c r="AH180" s="308">
        <v>5.93</v>
      </c>
      <c r="AI180" s="286"/>
      <c r="AJ180" s="162">
        <v>58.9</v>
      </c>
      <c r="AK180" s="162">
        <v>97</v>
      </c>
      <c r="AL180" s="308">
        <v>58.9</v>
      </c>
      <c r="AM180" s="308">
        <v>97</v>
      </c>
      <c r="AN180" s="308">
        <v>5.71</v>
      </c>
      <c r="AO180" s="286"/>
      <c r="AP180" s="312">
        <v>8.3082863042968516E-4</v>
      </c>
    </row>
    <row r="181" spans="1:42" x14ac:dyDescent="0.3">
      <c r="A181" s="162" t="s">
        <v>72</v>
      </c>
      <c r="B181" s="166">
        <v>7146388000</v>
      </c>
      <c r="C181" s="303">
        <v>7146388000</v>
      </c>
      <c r="D181" s="286"/>
      <c r="E181" s="166">
        <v>817310000</v>
      </c>
      <c r="F181" s="165">
        <v>0.1129</v>
      </c>
      <c r="G181" s="303">
        <v>823179409</v>
      </c>
      <c r="H181" s="143"/>
      <c r="I181" s="305">
        <v>0.12</v>
      </c>
      <c r="J181" s="303">
        <v>96082618</v>
      </c>
      <c r="K181" s="143"/>
      <c r="L181" s="306">
        <v>3659</v>
      </c>
      <c r="M181" s="307">
        <v>0.1215</v>
      </c>
      <c r="N181" s="288" t="s">
        <v>162</v>
      </c>
      <c r="O181" s="162">
        <v>2708.1</v>
      </c>
      <c r="P181" s="308">
        <v>2708.1</v>
      </c>
      <c r="Q181" s="286"/>
      <c r="R181" s="162">
        <v>79.900000000000006</v>
      </c>
      <c r="S181" s="162">
        <v>1234</v>
      </c>
      <c r="T181" s="308">
        <v>79.900000000000006</v>
      </c>
      <c r="U181" s="308">
        <v>1234</v>
      </c>
      <c r="V181" s="308">
        <v>98.6</v>
      </c>
      <c r="W181" s="286"/>
      <c r="X181" s="162">
        <v>0.7</v>
      </c>
      <c r="Y181" s="162">
        <v>301</v>
      </c>
      <c r="Z181" s="308">
        <v>0.7</v>
      </c>
      <c r="AA181" s="308">
        <v>301</v>
      </c>
      <c r="AB181" s="308">
        <v>0.21</v>
      </c>
      <c r="AC181" s="286"/>
      <c r="AD181" s="304" t="s">
        <v>194</v>
      </c>
      <c r="AE181" s="304" t="s">
        <v>194</v>
      </c>
      <c r="AF181" s="162">
        <v>4633.3999999999996</v>
      </c>
      <c r="AG181" s="308">
        <v>264.35897399999999</v>
      </c>
      <c r="AH181" s="313">
        <v>1224.8800000000001</v>
      </c>
      <c r="AI181" s="286"/>
      <c r="AJ181" s="162">
        <v>19.3</v>
      </c>
      <c r="AK181" s="162">
        <v>69</v>
      </c>
      <c r="AL181" s="308">
        <v>19.3</v>
      </c>
      <c r="AM181" s="308">
        <v>69</v>
      </c>
      <c r="AN181" s="308">
        <v>1.33</v>
      </c>
      <c r="AO181" s="286"/>
      <c r="AP181" s="312">
        <v>1.6151227635284263E-2</v>
      </c>
    </row>
    <row r="182" spans="1:42" x14ac:dyDescent="0.3">
      <c r="A182" s="162" t="s">
        <v>74</v>
      </c>
      <c r="B182" s="308">
        <v>0</v>
      </c>
      <c r="C182" s="308">
        <v>0</v>
      </c>
      <c r="D182" s="286"/>
      <c r="E182" s="308">
        <v>0</v>
      </c>
      <c r="F182" s="165">
        <v>0</v>
      </c>
      <c r="G182" s="308" t="s">
        <v>195</v>
      </c>
      <c r="H182" s="143"/>
      <c r="I182" s="305">
        <v>0</v>
      </c>
      <c r="J182" s="308" t="s">
        <v>196</v>
      </c>
      <c r="K182" s="143"/>
      <c r="L182" s="311">
        <v>0</v>
      </c>
      <c r="M182" s="307">
        <v>0</v>
      </c>
      <c r="N182" s="288" t="s">
        <v>162</v>
      </c>
      <c r="O182" s="162">
        <v>7.4</v>
      </c>
      <c r="P182" s="308">
        <v>7.4</v>
      </c>
      <c r="Q182" s="286"/>
      <c r="R182" s="162">
        <v>8.8000000000000007</v>
      </c>
      <c r="S182" s="162">
        <v>1290</v>
      </c>
      <c r="T182" s="308">
        <v>8.8000000000000007</v>
      </c>
      <c r="U182" s="308">
        <v>1290</v>
      </c>
      <c r="V182" s="308">
        <v>11.35</v>
      </c>
      <c r="W182" s="286"/>
      <c r="X182" s="304" t="s">
        <v>194</v>
      </c>
      <c r="Y182" s="304" t="s">
        <v>194</v>
      </c>
      <c r="Z182" s="308">
        <v>0.179166667</v>
      </c>
      <c r="AA182" s="308">
        <v>70.476190000000003</v>
      </c>
      <c r="AB182" s="308">
        <v>0.01</v>
      </c>
      <c r="AC182" s="286"/>
      <c r="AD182" s="162">
        <v>3.1</v>
      </c>
      <c r="AE182" s="162">
        <v>302</v>
      </c>
      <c r="AF182" s="162">
        <v>3.1</v>
      </c>
      <c r="AG182" s="308">
        <v>302</v>
      </c>
      <c r="AH182" s="308">
        <v>0.94</v>
      </c>
      <c r="AI182" s="286"/>
      <c r="AJ182" s="162">
        <v>0.6</v>
      </c>
      <c r="AK182" s="162">
        <v>136</v>
      </c>
      <c r="AL182" s="308">
        <v>0.6</v>
      </c>
      <c r="AM182" s="308">
        <v>136</v>
      </c>
      <c r="AN182" s="308">
        <v>0.08</v>
      </c>
      <c r="AO182" s="286"/>
      <c r="AP182" s="312">
        <v>1.5093463966469678E-4</v>
      </c>
    </row>
    <row r="183" spans="1:42" x14ac:dyDescent="0.3">
      <c r="A183" s="162" t="s">
        <v>78</v>
      </c>
      <c r="B183" s="304" t="s">
        <v>194</v>
      </c>
      <c r="C183" s="303">
        <v>139990706</v>
      </c>
      <c r="D183" s="286"/>
      <c r="E183" s="166">
        <v>299165000</v>
      </c>
      <c r="F183" s="165">
        <v>4.1300000000000003E-2</v>
      </c>
      <c r="G183" s="303">
        <v>301313416</v>
      </c>
      <c r="H183" s="143"/>
      <c r="I183" s="305">
        <v>0</v>
      </c>
      <c r="J183" s="303">
        <v>1882164</v>
      </c>
      <c r="K183" s="143"/>
      <c r="L183" s="311">
        <v>201</v>
      </c>
      <c r="M183" s="307">
        <v>6.7000000000000002E-3</v>
      </c>
      <c r="N183" s="288" t="s">
        <v>162</v>
      </c>
      <c r="O183" s="162">
        <v>254.2</v>
      </c>
      <c r="P183" s="308">
        <v>254.2</v>
      </c>
      <c r="Q183" s="286"/>
      <c r="R183" s="162">
        <v>64.5</v>
      </c>
      <c r="S183" s="162">
        <v>1301</v>
      </c>
      <c r="T183" s="308">
        <v>64.5</v>
      </c>
      <c r="U183" s="308">
        <v>1301</v>
      </c>
      <c r="V183" s="308">
        <v>83.91</v>
      </c>
      <c r="W183" s="286"/>
      <c r="X183" s="162">
        <v>154.69999999999999</v>
      </c>
      <c r="Y183" s="162">
        <v>145</v>
      </c>
      <c r="Z183" s="308">
        <v>154.69999999999999</v>
      </c>
      <c r="AA183" s="308">
        <v>145</v>
      </c>
      <c r="AB183" s="308">
        <v>22.43</v>
      </c>
      <c r="AC183" s="286"/>
      <c r="AD183" s="162">
        <v>923.3</v>
      </c>
      <c r="AE183" s="162">
        <v>282</v>
      </c>
      <c r="AF183" s="162">
        <v>923.3</v>
      </c>
      <c r="AG183" s="308">
        <v>282</v>
      </c>
      <c r="AH183" s="308">
        <v>260.37</v>
      </c>
      <c r="AI183" s="286"/>
      <c r="AJ183" s="162">
        <v>59.7</v>
      </c>
      <c r="AK183" s="162">
        <v>158</v>
      </c>
      <c r="AL183" s="308">
        <v>59.7</v>
      </c>
      <c r="AM183" s="308">
        <v>158</v>
      </c>
      <c r="AN183" s="308">
        <v>9.43</v>
      </c>
      <c r="AO183" s="286"/>
      <c r="AP183" s="312">
        <v>4.5850416913374402E-3</v>
      </c>
    </row>
    <row r="184" spans="1:42" x14ac:dyDescent="0.3">
      <c r="A184" s="162" t="s">
        <v>80</v>
      </c>
      <c r="B184" s="166">
        <v>1028386000</v>
      </c>
      <c r="C184" s="303">
        <v>1028386000</v>
      </c>
      <c r="D184" s="286"/>
      <c r="E184" s="308">
        <v>0</v>
      </c>
      <c r="F184" s="165">
        <v>0</v>
      </c>
      <c r="G184" s="308" t="s">
        <v>195</v>
      </c>
      <c r="H184" s="143"/>
      <c r="I184" s="305">
        <v>0.02</v>
      </c>
      <c r="J184" s="303">
        <v>13826568</v>
      </c>
      <c r="K184" s="143"/>
      <c r="L184" s="311">
        <v>473</v>
      </c>
      <c r="M184" s="307">
        <v>1.5699999999999999E-2</v>
      </c>
      <c r="N184" s="288" t="s">
        <v>162</v>
      </c>
      <c r="O184" s="162">
        <v>1220.0999999999999</v>
      </c>
      <c r="P184" s="308">
        <v>1220.0999999999999</v>
      </c>
      <c r="Q184" s="286"/>
      <c r="R184" s="162">
        <v>31</v>
      </c>
      <c r="S184" s="162">
        <v>1065</v>
      </c>
      <c r="T184" s="308">
        <v>31</v>
      </c>
      <c r="U184" s="308">
        <v>1065</v>
      </c>
      <c r="V184" s="308">
        <v>33.020000000000003</v>
      </c>
      <c r="W184" s="286"/>
      <c r="X184" s="162">
        <v>0.3</v>
      </c>
      <c r="Y184" s="162">
        <v>429</v>
      </c>
      <c r="Z184" s="308">
        <v>0.3</v>
      </c>
      <c r="AA184" s="308">
        <v>429</v>
      </c>
      <c r="AB184" s="308">
        <v>0.13</v>
      </c>
      <c r="AC184" s="286"/>
      <c r="AD184" s="162">
        <v>5702.3</v>
      </c>
      <c r="AE184" s="162">
        <v>278</v>
      </c>
      <c r="AF184" s="162">
        <v>5702.3</v>
      </c>
      <c r="AG184" s="308">
        <v>278</v>
      </c>
      <c r="AH184" s="313">
        <v>1585.24</v>
      </c>
      <c r="AI184" s="286"/>
      <c r="AJ184" s="162">
        <v>10.3</v>
      </c>
      <c r="AK184" s="162">
        <v>97</v>
      </c>
      <c r="AL184" s="308">
        <v>10.3</v>
      </c>
      <c r="AM184" s="308">
        <v>97</v>
      </c>
      <c r="AN184" s="308">
        <v>1</v>
      </c>
      <c r="AO184" s="286"/>
      <c r="AP184" s="312">
        <v>1.9739334554505893E-2</v>
      </c>
    </row>
    <row r="185" spans="1:42" x14ac:dyDescent="0.3">
      <c r="A185" s="162" t="s">
        <v>82</v>
      </c>
      <c r="B185" s="304" t="s">
        <v>194</v>
      </c>
      <c r="C185" s="303">
        <v>139990706</v>
      </c>
      <c r="D185" s="286"/>
      <c r="E185" s="304" t="s">
        <v>194</v>
      </c>
      <c r="F185" s="165">
        <v>7.6E-3</v>
      </c>
      <c r="G185" s="303">
        <v>55314737</v>
      </c>
      <c r="H185" s="143"/>
      <c r="I185" s="305">
        <v>0</v>
      </c>
      <c r="J185" s="303">
        <v>1882164</v>
      </c>
      <c r="K185" s="143"/>
      <c r="L185" s="311">
        <v>89</v>
      </c>
      <c r="M185" s="307">
        <v>3.0000000000000001E-3</v>
      </c>
      <c r="N185" s="288" t="s">
        <v>162</v>
      </c>
      <c r="O185" s="162">
        <v>48</v>
      </c>
      <c r="P185" s="308">
        <v>48</v>
      </c>
      <c r="Q185" s="286"/>
      <c r="R185" s="162">
        <v>17.3</v>
      </c>
      <c r="S185" s="162">
        <v>1124</v>
      </c>
      <c r="T185" s="308">
        <v>17.3</v>
      </c>
      <c r="U185" s="308">
        <v>1124</v>
      </c>
      <c r="V185" s="308">
        <v>19.45</v>
      </c>
      <c r="W185" s="286"/>
      <c r="X185" s="304" t="s">
        <v>194</v>
      </c>
      <c r="Y185" s="304" t="s">
        <v>194</v>
      </c>
      <c r="Z185" s="308">
        <v>0.179166667</v>
      </c>
      <c r="AA185" s="308">
        <v>70.476190000000003</v>
      </c>
      <c r="AB185" s="308">
        <v>0.01</v>
      </c>
      <c r="AC185" s="286"/>
      <c r="AD185" s="162">
        <v>166.1</v>
      </c>
      <c r="AE185" s="162">
        <v>270</v>
      </c>
      <c r="AF185" s="162">
        <v>166.1</v>
      </c>
      <c r="AG185" s="308">
        <v>270</v>
      </c>
      <c r="AH185" s="308">
        <v>44.85</v>
      </c>
      <c r="AI185" s="286"/>
      <c r="AJ185" s="162">
        <v>48.3</v>
      </c>
      <c r="AK185" s="162">
        <v>137</v>
      </c>
      <c r="AL185" s="308">
        <v>48.3</v>
      </c>
      <c r="AM185" s="308">
        <v>137</v>
      </c>
      <c r="AN185" s="308">
        <v>6.62</v>
      </c>
      <c r="AO185" s="286"/>
      <c r="AP185" s="312">
        <v>8.6449736448253008E-4</v>
      </c>
    </row>
    <row r="186" spans="1:42" x14ac:dyDescent="0.3">
      <c r="A186" s="162" t="s">
        <v>84</v>
      </c>
      <c r="B186" s="166">
        <v>680550000</v>
      </c>
      <c r="C186" s="303">
        <v>680550000</v>
      </c>
      <c r="D186" s="286"/>
      <c r="E186" s="166">
        <v>225451000</v>
      </c>
      <c r="F186" s="165">
        <v>3.1199999999999999E-2</v>
      </c>
      <c r="G186" s="303">
        <v>227070048</v>
      </c>
      <c r="H186" s="143"/>
      <c r="I186" s="305">
        <v>0.01</v>
      </c>
      <c r="J186" s="303">
        <v>9149941</v>
      </c>
      <c r="K186" s="143"/>
      <c r="L186" s="311">
        <v>416</v>
      </c>
      <c r="M186" s="307">
        <v>1.38E-2</v>
      </c>
      <c r="N186" s="288" t="s">
        <v>162</v>
      </c>
      <c r="O186" s="162">
        <v>1513.3</v>
      </c>
      <c r="P186" s="308">
        <v>1513.3</v>
      </c>
      <c r="Q186" s="286"/>
      <c r="R186" s="162">
        <v>1124.4000000000001</v>
      </c>
      <c r="S186" s="162">
        <v>1211</v>
      </c>
      <c r="T186" s="308">
        <v>1124.4000000000001</v>
      </c>
      <c r="U186" s="308">
        <v>1211</v>
      </c>
      <c r="V186" s="313">
        <v>1361.65</v>
      </c>
      <c r="W186" s="286"/>
      <c r="X186" s="162">
        <v>108.9</v>
      </c>
      <c r="Y186" s="162">
        <v>424</v>
      </c>
      <c r="Z186" s="308">
        <v>108.9</v>
      </c>
      <c r="AA186" s="308">
        <v>424</v>
      </c>
      <c r="AB186" s="308">
        <v>46.17</v>
      </c>
      <c r="AC186" s="286"/>
      <c r="AD186" s="162">
        <v>3329.9</v>
      </c>
      <c r="AE186" s="162">
        <v>280</v>
      </c>
      <c r="AF186" s="162">
        <v>3329.9</v>
      </c>
      <c r="AG186" s="308">
        <v>280</v>
      </c>
      <c r="AH186" s="308">
        <v>932.37</v>
      </c>
      <c r="AI186" s="286"/>
      <c r="AJ186" s="162">
        <v>88.2</v>
      </c>
      <c r="AK186" s="162">
        <v>100</v>
      </c>
      <c r="AL186" s="308">
        <v>88.2</v>
      </c>
      <c r="AM186" s="308">
        <v>100</v>
      </c>
      <c r="AN186" s="308">
        <v>8.82</v>
      </c>
      <c r="AO186" s="286"/>
      <c r="AP186" s="312">
        <v>2.863312516292825E-2</v>
      </c>
    </row>
    <row r="187" spans="1:42" x14ac:dyDescent="0.3">
      <c r="A187" s="162" t="s">
        <v>88</v>
      </c>
      <c r="B187" s="304" t="s">
        <v>194</v>
      </c>
      <c r="C187" s="303">
        <v>139990706</v>
      </c>
      <c r="D187" s="286"/>
      <c r="E187" s="304" t="s">
        <v>194</v>
      </c>
      <c r="F187" s="165">
        <v>7.6E-3</v>
      </c>
      <c r="G187" s="303">
        <v>55314737</v>
      </c>
      <c r="H187" s="143"/>
      <c r="I187" s="305">
        <v>0</v>
      </c>
      <c r="J187" s="303">
        <v>1882164</v>
      </c>
      <c r="K187" s="143"/>
      <c r="L187" s="311">
        <v>89</v>
      </c>
      <c r="M187" s="307">
        <v>3.0000000000000001E-3</v>
      </c>
      <c r="N187" s="288" t="s">
        <v>162</v>
      </c>
      <c r="O187" s="314" t="s">
        <v>60</v>
      </c>
      <c r="P187" s="308">
        <v>4.5</v>
      </c>
      <c r="Q187" s="286"/>
      <c r="R187" s="314" t="s">
        <v>60</v>
      </c>
      <c r="S187" s="314" t="s">
        <v>60</v>
      </c>
      <c r="T187" s="308">
        <v>4.7</v>
      </c>
      <c r="U187" s="308">
        <v>1156</v>
      </c>
      <c r="V187" s="308">
        <v>5.47</v>
      </c>
      <c r="W187" s="286"/>
      <c r="X187" s="314" t="s">
        <v>60</v>
      </c>
      <c r="Y187" s="314" t="s">
        <v>60</v>
      </c>
      <c r="Z187" s="308">
        <v>0.53333333299999997</v>
      </c>
      <c r="AA187" s="308">
        <v>222</v>
      </c>
      <c r="AB187" s="308">
        <v>0.12</v>
      </c>
      <c r="AC187" s="286"/>
      <c r="AD187" s="314" t="s">
        <v>60</v>
      </c>
      <c r="AE187" s="314" t="s">
        <v>60</v>
      </c>
      <c r="AF187" s="162">
        <v>5.6</v>
      </c>
      <c r="AG187" s="308">
        <v>259</v>
      </c>
      <c r="AH187" s="308">
        <v>1.45</v>
      </c>
      <c r="AI187" s="286"/>
      <c r="AJ187" s="314" t="s">
        <v>60</v>
      </c>
      <c r="AK187" s="314" t="s">
        <v>60</v>
      </c>
      <c r="AL187" s="308">
        <v>6.75</v>
      </c>
      <c r="AM187" s="308">
        <v>97</v>
      </c>
      <c r="AN187" s="308">
        <v>0.65</v>
      </c>
      <c r="AO187" s="286"/>
      <c r="AP187" s="312">
        <v>9.3853680950595577E-5</v>
      </c>
    </row>
    <row r="188" spans="1:42" x14ac:dyDescent="0.3">
      <c r="A188" s="162" t="s">
        <v>90</v>
      </c>
      <c r="B188" s="166">
        <v>2216532000</v>
      </c>
      <c r="C188" s="303">
        <v>2216532000</v>
      </c>
      <c r="D188" s="286"/>
      <c r="E188" s="304" t="s">
        <v>194</v>
      </c>
      <c r="F188" s="165">
        <v>7.6E-3</v>
      </c>
      <c r="G188" s="303">
        <v>55314737</v>
      </c>
      <c r="H188" s="143"/>
      <c r="I188" s="305">
        <v>0.04</v>
      </c>
      <c r="J188" s="303">
        <v>29801097</v>
      </c>
      <c r="K188" s="143"/>
      <c r="L188" s="306">
        <v>1044</v>
      </c>
      <c r="M188" s="307">
        <v>3.4700000000000002E-2</v>
      </c>
      <c r="N188" s="288" t="s">
        <v>162</v>
      </c>
      <c r="O188" s="162">
        <v>146</v>
      </c>
      <c r="P188" s="308">
        <v>146</v>
      </c>
      <c r="Q188" s="286"/>
      <c r="R188" s="162">
        <v>228.7</v>
      </c>
      <c r="S188" s="162">
        <v>1234</v>
      </c>
      <c r="T188" s="308">
        <v>228.7</v>
      </c>
      <c r="U188" s="308">
        <v>1234</v>
      </c>
      <c r="V188" s="308">
        <v>282.22000000000003</v>
      </c>
      <c r="W188" s="286"/>
      <c r="X188" s="304" t="s">
        <v>194</v>
      </c>
      <c r="Y188" s="304" t="s">
        <v>194</v>
      </c>
      <c r="Z188" s="308">
        <v>0.179166667</v>
      </c>
      <c r="AA188" s="308">
        <v>70.476190000000003</v>
      </c>
      <c r="AB188" s="308">
        <v>0.01</v>
      </c>
      <c r="AC188" s="286"/>
      <c r="AD188" s="162">
        <v>30.5</v>
      </c>
      <c r="AE188" s="162">
        <v>241</v>
      </c>
      <c r="AF188" s="162">
        <v>30.5</v>
      </c>
      <c r="AG188" s="308">
        <v>241</v>
      </c>
      <c r="AH188" s="308">
        <v>7.35</v>
      </c>
      <c r="AI188" s="286"/>
      <c r="AJ188" s="304" t="s">
        <v>194</v>
      </c>
      <c r="AK188" s="304" t="s">
        <v>194</v>
      </c>
      <c r="AL188" s="308">
        <v>74.266666999999998</v>
      </c>
      <c r="AM188" s="308">
        <v>132</v>
      </c>
      <c r="AN188" s="308">
        <v>9.8000000000000007</v>
      </c>
      <c r="AO188" s="286"/>
      <c r="AP188" s="312">
        <v>3.6492953696658187E-3</v>
      </c>
    </row>
    <row r="189" spans="1:42" x14ac:dyDescent="0.3">
      <c r="A189" s="162" t="s">
        <v>92</v>
      </c>
      <c r="B189" s="304" t="s">
        <v>194</v>
      </c>
      <c r="C189" s="303">
        <v>139990706</v>
      </c>
      <c r="D189" s="286"/>
      <c r="E189" s="304" t="s">
        <v>194</v>
      </c>
      <c r="F189" s="165">
        <v>7.6E-3</v>
      </c>
      <c r="G189" s="303">
        <v>55314737</v>
      </c>
      <c r="H189" s="143"/>
      <c r="I189" s="305">
        <v>0</v>
      </c>
      <c r="J189" s="303">
        <v>1882164</v>
      </c>
      <c r="K189" s="143"/>
      <c r="L189" s="311">
        <v>89</v>
      </c>
      <c r="M189" s="307">
        <v>3.0000000000000001E-3</v>
      </c>
      <c r="N189" s="288" t="s">
        <v>162</v>
      </c>
      <c r="O189" s="162">
        <v>1553</v>
      </c>
      <c r="P189" s="308">
        <v>1553</v>
      </c>
      <c r="Q189" s="286"/>
      <c r="R189" s="162">
        <v>496.1</v>
      </c>
      <c r="S189" s="162">
        <v>1416</v>
      </c>
      <c r="T189" s="308">
        <v>496.1</v>
      </c>
      <c r="U189" s="308">
        <v>1416</v>
      </c>
      <c r="V189" s="308">
        <v>702.48</v>
      </c>
      <c r="W189" s="286"/>
      <c r="X189" s="304" t="s">
        <v>194</v>
      </c>
      <c r="Y189" s="304" t="s">
        <v>194</v>
      </c>
      <c r="Z189" s="308">
        <v>0.179166667</v>
      </c>
      <c r="AA189" s="308">
        <v>70.476190000000003</v>
      </c>
      <c r="AB189" s="308">
        <v>0.01</v>
      </c>
      <c r="AC189" s="286"/>
      <c r="AD189" s="304" t="s">
        <v>194</v>
      </c>
      <c r="AE189" s="304" t="s">
        <v>194</v>
      </c>
      <c r="AF189" s="162">
        <v>4633.3999999999996</v>
      </c>
      <c r="AG189" s="308">
        <v>264.35897399999999</v>
      </c>
      <c r="AH189" s="313">
        <v>1224.8800000000001</v>
      </c>
      <c r="AI189" s="286"/>
      <c r="AJ189" s="162">
        <v>4.4000000000000004</v>
      </c>
      <c r="AK189" s="162">
        <v>134</v>
      </c>
      <c r="AL189" s="308">
        <v>4.4000000000000004</v>
      </c>
      <c r="AM189" s="308">
        <v>134</v>
      </c>
      <c r="AN189" s="308">
        <v>0.59</v>
      </c>
      <c r="AO189" s="286"/>
      <c r="AP189" s="312">
        <v>2.3500728389590528E-2</v>
      </c>
    </row>
    <row r="190" spans="1:42" x14ac:dyDescent="0.3">
      <c r="A190" s="162" t="s">
        <v>94</v>
      </c>
      <c r="B190" s="166">
        <v>1645990000</v>
      </c>
      <c r="C190" s="303">
        <v>1645990000</v>
      </c>
      <c r="D190" s="286"/>
      <c r="E190" s="304" t="s">
        <v>194</v>
      </c>
      <c r="F190" s="165">
        <v>7.6E-3</v>
      </c>
      <c r="G190" s="303">
        <v>55314737</v>
      </c>
      <c r="H190" s="143"/>
      <c r="I190" s="305">
        <v>0.03</v>
      </c>
      <c r="J190" s="303">
        <v>22130205</v>
      </c>
      <c r="K190" s="143"/>
      <c r="L190" s="311">
        <v>782</v>
      </c>
      <c r="M190" s="307">
        <v>2.5999999999999999E-2</v>
      </c>
      <c r="N190" s="288" t="s">
        <v>162</v>
      </c>
      <c r="O190" s="162">
        <v>269.89999999999998</v>
      </c>
      <c r="P190" s="308">
        <v>269.89999999999998</v>
      </c>
      <c r="Q190" s="286"/>
      <c r="R190" s="162">
        <v>16.8</v>
      </c>
      <c r="S190" s="162">
        <v>997</v>
      </c>
      <c r="T190" s="308">
        <v>16.8</v>
      </c>
      <c r="U190" s="308">
        <v>997</v>
      </c>
      <c r="V190" s="308">
        <v>16.75</v>
      </c>
      <c r="W190" s="286"/>
      <c r="X190" s="162">
        <v>0.2</v>
      </c>
      <c r="Y190" s="162">
        <v>410</v>
      </c>
      <c r="Z190" s="308">
        <v>0.2</v>
      </c>
      <c r="AA190" s="308">
        <v>410</v>
      </c>
      <c r="AB190" s="308">
        <v>0.08</v>
      </c>
      <c r="AC190" s="286"/>
      <c r="AD190" s="162">
        <v>861.6</v>
      </c>
      <c r="AE190" s="162">
        <v>454</v>
      </c>
      <c r="AF190" s="162">
        <v>861.6</v>
      </c>
      <c r="AG190" s="308">
        <v>454</v>
      </c>
      <c r="AH190" s="308">
        <v>391.17</v>
      </c>
      <c r="AI190" s="286"/>
      <c r="AJ190" s="162">
        <v>12.3</v>
      </c>
      <c r="AK190" s="162">
        <v>64</v>
      </c>
      <c r="AL190" s="308">
        <v>12.3</v>
      </c>
      <c r="AM190" s="308">
        <v>64</v>
      </c>
      <c r="AN190" s="308">
        <v>0.79</v>
      </c>
      <c r="AO190" s="286"/>
      <c r="AP190" s="312">
        <v>4.9828556987538825E-3</v>
      </c>
    </row>
    <row r="191" spans="1:42" x14ac:dyDescent="0.3">
      <c r="A191" s="162" t="s">
        <v>96</v>
      </c>
      <c r="B191" s="166">
        <v>4483384000</v>
      </c>
      <c r="C191" s="303">
        <v>4483384000</v>
      </c>
      <c r="D191" s="286"/>
      <c r="E191" s="166">
        <v>60954000</v>
      </c>
      <c r="F191" s="165">
        <v>8.3999999999999995E-3</v>
      </c>
      <c r="G191" s="303">
        <v>61391733</v>
      </c>
      <c r="H191" s="143"/>
      <c r="I191" s="305">
        <v>0.08</v>
      </c>
      <c r="J191" s="303">
        <v>60278741</v>
      </c>
      <c r="K191" s="143"/>
      <c r="L191" s="306">
        <v>2089</v>
      </c>
      <c r="M191" s="307">
        <v>6.9400000000000003E-2</v>
      </c>
      <c r="N191" s="288" t="s">
        <v>162</v>
      </c>
      <c r="O191" s="162">
        <v>4678.8999999999996</v>
      </c>
      <c r="P191" s="308">
        <v>4678.8999999999996</v>
      </c>
      <c r="Q191" s="286"/>
      <c r="R191" s="162">
        <v>5858.5</v>
      </c>
      <c r="S191" s="162">
        <v>1302</v>
      </c>
      <c r="T191" s="308">
        <v>5858.5</v>
      </c>
      <c r="U191" s="308">
        <v>1302</v>
      </c>
      <c r="V191" s="313">
        <v>7627.77</v>
      </c>
      <c r="W191" s="286"/>
      <c r="X191" s="162">
        <v>2.2000000000000002</v>
      </c>
      <c r="Y191" s="162">
        <v>423</v>
      </c>
      <c r="Z191" s="308">
        <v>2.2000000000000002</v>
      </c>
      <c r="AA191" s="308">
        <v>423</v>
      </c>
      <c r="AB191" s="308">
        <v>0.93</v>
      </c>
      <c r="AC191" s="286"/>
      <c r="AD191" s="162">
        <v>311</v>
      </c>
      <c r="AE191" s="162">
        <v>206</v>
      </c>
      <c r="AF191" s="162">
        <v>311</v>
      </c>
      <c r="AG191" s="308">
        <v>206</v>
      </c>
      <c r="AH191" s="308">
        <v>64.069999999999993</v>
      </c>
      <c r="AI191" s="286"/>
      <c r="AJ191" s="162">
        <v>175.2</v>
      </c>
      <c r="AK191" s="162">
        <v>85</v>
      </c>
      <c r="AL191" s="308">
        <v>175.2</v>
      </c>
      <c r="AM191" s="308">
        <v>85</v>
      </c>
      <c r="AN191" s="308">
        <v>14.89</v>
      </c>
      <c r="AO191" s="286"/>
      <c r="AP191" s="312">
        <v>9.3951874066116575E-2</v>
      </c>
    </row>
    <row r="192" spans="1:42" x14ac:dyDescent="0.3">
      <c r="A192" s="162" t="s">
        <v>100</v>
      </c>
      <c r="B192" s="308">
        <v>0</v>
      </c>
      <c r="C192" s="308">
        <v>0</v>
      </c>
      <c r="D192" s="286"/>
      <c r="E192" s="304" t="s">
        <v>194</v>
      </c>
      <c r="F192" s="165">
        <v>7.6E-3</v>
      </c>
      <c r="G192" s="303">
        <v>55314737</v>
      </c>
      <c r="H192" s="143"/>
      <c r="I192" s="305">
        <v>0</v>
      </c>
      <c r="J192" s="308" t="s">
        <v>196</v>
      </c>
      <c r="K192" s="143"/>
      <c r="L192" s="311">
        <v>25</v>
      </c>
      <c r="M192" s="307">
        <v>8.0000000000000004E-4</v>
      </c>
      <c r="N192" s="288" t="s">
        <v>162</v>
      </c>
      <c r="O192" s="162">
        <v>585.4</v>
      </c>
      <c r="P192" s="308">
        <v>585.4</v>
      </c>
      <c r="Q192" s="286"/>
      <c r="R192" s="162">
        <v>699</v>
      </c>
      <c r="S192" s="162">
        <v>1345</v>
      </c>
      <c r="T192" s="308">
        <v>699</v>
      </c>
      <c r="U192" s="308">
        <v>1345</v>
      </c>
      <c r="V192" s="308">
        <v>940.16</v>
      </c>
      <c r="W192" s="286"/>
      <c r="X192" s="304" t="s">
        <v>194</v>
      </c>
      <c r="Y192" s="304" t="s">
        <v>194</v>
      </c>
      <c r="Z192" s="308">
        <v>0.179166667</v>
      </c>
      <c r="AA192" s="308">
        <v>70.476190000000003</v>
      </c>
      <c r="AB192" s="308">
        <v>0.01</v>
      </c>
      <c r="AC192" s="286"/>
      <c r="AD192" s="162">
        <v>59.5</v>
      </c>
      <c r="AE192" s="162">
        <v>147</v>
      </c>
      <c r="AF192" s="162">
        <v>59.5</v>
      </c>
      <c r="AG192" s="308">
        <v>147</v>
      </c>
      <c r="AH192" s="308">
        <v>8.75</v>
      </c>
      <c r="AI192" s="286"/>
      <c r="AJ192" s="162">
        <v>22.8</v>
      </c>
      <c r="AK192" s="162">
        <v>134</v>
      </c>
      <c r="AL192" s="308">
        <v>22.8</v>
      </c>
      <c r="AM192" s="308">
        <v>134</v>
      </c>
      <c r="AN192" s="308">
        <v>3.06</v>
      </c>
      <c r="AO192" s="286"/>
      <c r="AP192" s="312">
        <v>1.1603956762626816E-2</v>
      </c>
    </row>
    <row r="193" spans="1:44" x14ac:dyDescent="0.3">
      <c r="A193" s="162" t="s">
        <v>102</v>
      </c>
      <c r="B193" s="304" t="s">
        <v>194</v>
      </c>
      <c r="C193" s="303">
        <v>139990706</v>
      </c>
      <c r="D193" s="286"/>
      <c r="E193" s="166">
        <v>1622000</v>
      </c>
      <c r="F193" s="165">
        <v>2.0000000000000001E-4</v>
      </c>
      <c r="G193" s="303">
        <v>1633648</v>
      </c>
      <c r="H193" s="143"/>
      <c r="I193" s="305">
        <v>0</v>
      </c>
      <c r="J193" s="303">
        <v>1882164</v>
      </c>
      <c r="K193" s="143"/>
      <c r="L193" s="311">
        <v>65</v>
      </c>
      <c r="M193" s="307">
        <v>2.2000000000000001E-3</v>
      </c>
      <c r="N193" s="288" t="s">
        <v>162</v>
      </c>
      <c r="O193" s="314" t="s">
        <v>60</v>
      </c>
      <c r="P193" s="308">
        <v>4.5</v>
      </c>
      <c r="Q193" s="286"/>
      <c r="R193" s="314" t="s">
        <v>60</v>
      </c>
      <c r="S193" s="314" t="s">
        <v>60</v>
      </c>
      <c r="T193" s="308">
        <v>4.7</v>
      </c>
      <c r="U193" s="308">
        <v>1156</v>
      </c>
      <c r="V193" s="308">
        <v>5.47</v>
      </c>
      <c r="W193" s="286"/>
      <c r="X193" s="314" t="s">
        <v>60</v>
      </c>
      <c r="Y193" s="314" t="s">
        <v>60</v>
      </c>
      <c r="Z193" s="308">
        <v>0.53333333299999997</v>
      </c>
      <c r="AA193" s="308">
        <v>222</v>
      </c>
      <c r="AB193" s="308">
        <v>0.12</v>
      </c>
      <c r="AC193" s="286"/>
      <c r="AD193" s="314" t="s">
        <v>60</v>
      </c>
      <c r="AE193" s="314" t="s">
        <v>60</v>
      </c>
      <c r="AF193" s="162">
        <v>5.6</v>
      </c>
      <c r="AG193" s="308">
        <v>259</v>
      </c>
      <c r="AH193" s="308">
        <v>1.45</v>
      </c>
      <c r="AI193" s="286"/>
      <c r="AJ193" s="314" t="s">
        <v>60</v>
      </c>
      <c r="AK193" s="314" t="s">
        <v>60</v>
      </c>
      <c r="AL193" s="308">
        <v>6.75</v>
      </c>
      <c r="AM193" s="308">
        <v>97</v>
      </c>
      <c r="AN193" s="308">
        <v>0.65</v>
      </c>
      <c r="AO193" s="286"/>
      <c r="AP193" s="312">
        <v>9.3853680950595577E-5</v>
      </c>
    </row>
    <row r="194" spans="1:44" x14ac:dyDescent="0.3">
      <c r="A194" s="162" t="s">
        <v>104</v>
      </c>
      <c r="B194" s="166">
        <v>1994977000</v>
      </c>
      <c r="C194" s="303">
        <v>1994977000</v>
      </c>
      <c r="D194" s="286"/>
      <c r="E194" s="166">
        <v>726826000</v>
      </c>
      <c r="F194" s="165">
        <v>0.1004</v>
      </c>
      <c r="G194" s="303">
        <v>732045609</v>
      </c>
      <c r="H194" s="143"/>
      <c r="I194" s="305">
        <v>0.03</v>
      </c>
      <c r="J194" s="303">
        <v>26822307</v>
      </c>
      <c r="K194" s="143"/>
      <c r="L194" s="306">
        <v>1249</v>
      </c>
      <c r="M194" s="307">
        <v>4.1500000000000002E-2</v>
      </c>
      <c r="N194" s="288" t="s">
        <v>162</v>
      </c>
      <c r="O194" s="162">
        <v>535.79999999999995</v>
      </c>
      <c r="P194" s="308">
        <v>535.79999999999995</v>
      </c>
      <c r="Q194" s="286"/>
      <c r="R194" s="162">
        <v>16</v>
      </c>
      <c r="S194" s="162">
        <v>1060</v>
      </c>
      <c r="T194" s="308">
        <v>16</v>
      </c>
      <c r="U194" s="308">
        <v>1060</v>
      </c>
      <c r="V194" s="308">
        <v>16.96</v>
      </c>
      <c r="W194" s="286"/>
      <c r="X194" s="304" t="s">
        <v>194</v>
      </c>
      <c r="Y194" s="304" t="s">
        <v>194</v>
      </c>
      <c r="Z194" s="308">
        <v>0.179166667</v>
      </c>
      <c r="AA194" s="308">
        <v>70.476190000000003</v>
      </c>
      <c r="AB194" s="308">
        <v>0.01</v>
      </c>
      <c r="AC194" s="286"/>
      <c r="AD194" s="304" t="s">
        <v>194</v>
      </c>
      <c r="AE194" s="304" t="s">
        <v>194</v>
      </c>
      <c r="AF194" s="162">
        <v>4633.3999999999996</v>
      </c>
      <c r="AG194" s="308">
        <v>264.35897399999999</v>
      </c>
      <c r="AH194" s="313">
        <v>1224.8800000000001</v>
      </c>
      <c r="AI194" s="286"/>
      <c r="AJ194" s="162">
        <v>9</v>
      </c>
      <c r="AK194" s="162">
        <v>77</v>
      </c>
      <c r="AL194" s="308">
        <v>9</v>
      </c>
      <c r="AM194" s="308">
        <v>77</v>
      </c>
      <c r="AN194" s="308">
        <v>0.69</v>
      </c>
      <c r="AO194" s="286"/>
      <c r="AP194" s="312">
        <v>1.5145924809429518E-2</v>
      </c>
    </row>
    <row r="195" spans="1:44" x14ac:dyDescent="0.3">
      <c r="A195" s="162" t="s">
        <v>106</v>
      </c>
      <c r="B195" s="304" t="s">
        <v>194</v>
      </c>
      <c r="C195" s="303">
        <v>139990706</v>
      </c>
      <c r="D195" s="286"/>
      <c r="E195" s="308">
        <v>0</v>
      </c>
      <c r="F195" s="165">
        <v>0</v>
      </c>
      <c r="G195" s="308" t="s">
        <v>195</v>
      </c>
      <c r="H195" s="143"/>
      <c r="I195" s="305">
        <v>0</v>
      </c>
      <c r="J195" s="303">
        <v>1882164</v>
      </c>
      <c r="K195" s="143"/>
      <c r="L195" s="311">
        <v>64</v>
      </c>
      <c r="M195" s="307">
        <v>2.0999999999999999E-3</v>
      </c>
      <c r="N195" s="288" t="s">
        <v>162</v>
      </c>
      <c r="O195" s="162">
        <v>964.6</v>
      </c>
      <c r="P195" s="308">
        <v>964.6</v>
      </c>
      <c r="Q195" s="286"/>
      <c r="R195" s="162">
        <v>1145.5999999999999</v>
      </c>
      <c r="S195" s="162">
        <v>1383</v>
      </c>
      <c r="T195" s="308">
        <v>1145.5999999999999</v>
      </c>
      <c r="U195" s="308">
        <v>1383</v>
      </c>
      <c r="V195" s="313">
        <v>1584.36</v>
      </c>
      <c r="W195" s="286"/>
      <c r="X195" s="162">
        <v>5.8</v>
      </c>
      <c r="Y195" s="162">
        <v>78</v>
      </c>
      <c r="Z195" s="308">
        <v>5.8</v>
      </c>
      <c r="AA195" s="308">
        <v>78</v>
      </c>
      <c r="AB195" s="308">
        <v>0.45</v>
      </c>
      <c r="AC195" s="286"/>
      <c r="AD195" s="162">
        <v>12.8</v>
      </c>
      <c r="AE195" s="162">
        <v>259</v>
      </c>
      <c r="AF195" s="162">
        <v>12.8</v>
      </c>
      <c r="AG195" s="308">
        <v>259</v>
      </c>
      <c r="AH195" s="308">
        <v>3.32</v>
      </c>
      <c r="AI195" s="286"/>
      <c r="AJ195" s="162">
        <v>18</v>
      </c>
      <c r="AK195" s="162">
        <v>135</v>
      </c>
      <c r="AL195" s="308">
        <v>18</v>
      </c>
      <c r="AM195" s="308">
        <v>135</v>
      </c>
      <c r="AN195" s="308">
        <v>2.4300000000000002</v>
      </c>
      <c r="AO195" s="286"/>
      <c r="AP195" s="312">
        <v>1.9388037822953598E-2</v>
      </c>
    </row>
    <row r="196" spans="1:44" x14ac:dyDescent="0.3">
      <c r="A196" s="162" t="s">
        <v>108</v>
      </c>
      <c r="B196" s="304" t="s">
        <v>194</v>
      </c>
      <c r="C196" s="303">
        <v>139990706</v>
      </c>
      <c r="D196" s="286"/>
      <c r="E196" s="308">
        <v>0</v>
      </c>
      <c r="F196" s="165">
        <v>0</v>
      </c>
      <c r="G196" s="308" t="s">
        <v>195</v>
      </c>
      <c r="H196" s="143"/>
      <c r="I196" s="305">
        <v>0</v>
      </c>
      <c r="J196" s="303">
        <v>1882164</v>
      </c>
      <c r="K196" s="143"/>
      <c r="L196" s="311">
        <v>64</v>
      </c>
      <c r="M196" s="307">
        <v>2.0999999999999999E-3</v>
      </c>
      <c r="N196" s="288" t="s">
        <v>162</v>
      </c>
      <c r="O196" s="162">
        <v>8.1999999999999993</v>
      </c>
      <c r="P196" s="308">
        <v>8.1999999999999993</v>
      </c>
      <c r="Q196" s="286"/>
      <c r="R196" s="162">
        <v>10.8</v>
      </c>
      <c r="S196" s="162">
        <v>990</v>
      </c>
      <c r="T196" s="308">
        <v>10.8</v>
      </c>
      <c r="U196" s="308">
        <v>990</v>
      </c>
      <c r="V196" s="308">
        <v>10.69</v>
      </c>
      <c r="W196" s="286"/>
      <c r="X196" s="304" t="s">
        <v>194</v>
      </c>
      <c r="Y196" s="304" t="s">
        <v>194</v>
      </c>
      <c r="Z196" s="308">
        <v>0.179166667</v>
      </c>
      <c r="AA196" s="308">
        <v>70.476190000000003</v>
      </c>
      <c r="AB196" s="308">
        <v>0.01</v>
      </c>
      <c r="AC196" s="286"/>
      <c r="AD196" s="162">
        <v>7.7</v>
      </c>
      <c r="AE196" s="162">
        <v>288</v>
      </c>
      <c r="AF196" s="162">
        <v>7.7</v>
      </c>
      <c r="AG196" s="308">
        <v>288</v>
      </c>
      <c r="AH196" s="308">
        <v>2.2200000000000002</v>
      </c>
      <c r="AI196" s="286"/>
      <c r="AJ196" s="304" t="s">
        <v>194</v>
      </c>
      <c r="AK196" s="304" t="s">
        <v>194</v>
      </c>
      <c r="AL196" s="308">
        <v>74.266666999999998</v>
      </c>
      <c r="AM196" s="308">
        <v>132</v>
      </c>
      <c r="AN196" s="308">
        <v>9.8000000000000007</v>
      </c>
      <c r="AO196" s="286"/>
      <c r="AP196" s="312">
        <v>2.7700984124296146E-4</v>
      </c>
    </row>
    <row r="197" spans="1:44" x14ac:dyDescent="0.3">
      <c r="A197" s="162" t="s">
        <v>110</v>
      </c>
      <c r="B197" s="304" t="s">
        <v>194</v>
      </c>
      <c r="C197" s="303">
        <v>139990706</v>
      </c>
      <c r="D197" s="286"/>
      <c r="E197" s="166">
        <v>285874000</v>
      </c>
      <c r="F197" s="165">
        <v>3.95E-2</v>
      </c>
      <c r="G197" s="303">
        <v>287926968</v>
      </c>
      <c r="H197" s="143"/>
      <c r="I197" s="305">
        <v>0</v>
      </c>
      <c r="J197" s="303">
        <v>1882164</v>
      </c>
      <c r="K197" s="143"/>
      <c r="L197" s="311">
        <v>195</v>
      </c>
      <c r="M197" s="307">
        <v>6.4999999999999997E-3</v>
      </c>
      <c r="N197" s="288" t="s">
        <v>162</v>
      </c>
      <c r="O197" s="162">
        <v>1234.8</v>
      </c>
      <c r="P197" s="308">
        <v>1234.8</v>
      </c>
      <c r="Q197" s="286"/>
      <c r="R197" s="162">
        <v>1379.4</v>
      </c>
      <c r="S197" s="162">
        <v>1382</v>
      </c>
      <c r="T197" s="308">
        <v>1379.4</v>
      </c>
      <c r="U197" s="308">
        <v>1382</v>
      </c>
      <c r="V197" s="313">
        <v>1906.33</v>
      </c>
      <c r="W197" s="286"/>
      <c r="X197" s="162">
        <v>50.9</v>
      </c>
      <c r="Y197" s="162">
        <v>465</v>
      </c>
      <c r="Z197" s="308">
        <v>50.9</v>
      </c>
      <c r="AA197" s="308">
        <v>465</v>
      </c>
      <c r="AB197" s="308">
        <v>23.67</v>
      </c>
      <c r="AC197" s="286"/>
      <c r="AD197" s="162">
        <v>731.5</v>
      </c>
      <c r="AE197" s="162">
        <v>434</v>
      </c>
      <c r="AF197" s="162">
        <v>731.5</v>
      </c>
      <c r="AG197" s="308">
        <v>434</v>
      </c>
      <c r="AH197" s="308">
        <v>317.47000000000003</v>
      </c>
      <c r="AI197" s="286"/>
      <c r="AJ197" s="162">
        <v>27.4</v>
      </c>
      <c r="AK197" s="162">
        <v>154</v>
      </c>
      <c r="AL197" s="308">
        <v>27.4</v>
      </c>
      <c r="AM197" s="308">
        <v>154</v>
      </c>
      <c r="AN197" s="308">
        <v>4.22</v>
      </c>
      <c r="AO197" s="286"/>
      <c r="AP197" s="312">
        <v>2.7446800544739785E-2</v>
      </c>
    </row>
    <row r="198" spans="1:44" x14ac:dyDescent="0.3">
      <c r="A198" s="162" t="s">
        <v>112</v>
      </c>
      <c r="B198" s="308">
        <v>0</v>
      </c>
      <c r="C198" s="308">
        <v>0</v>
      </c>
      <c r="D198" s="286"/>
      <c r="E198" s="308">
        <v>0</v>
      </c>
      <c r="F198" s="165">
        <v>0</v>
      </c>
      <c r="G198" s="308" t="s">
        <v>195</v>
      </c>
      <c r="H198" s="143"/>
      <c r="I198" s="305">
        <v>0</v>
      </c>
      <c r="J198" s="308" t="s">
        <v>196</v>
      </c>
      <c r="K198" s="143"/>
      <c r="L198" s="311">
        <v>0</v>
      </c>
      <c r="M198" s="307">
        <v>0</v>
      </c>
      <c r="N198" s="288" t="s">
        <v>162</v>
      </c>
      <c r="O198" s="162">
        <v>4.3</v>
      </c>
      <c r="P198" s="308">
        <v>4.3</v>
      </c>
      <c r="Q198" s="286"/>
      <c r="R198" s="162">
        <v>5.4</v>
      </c>
      <c r="S198" s="162">
        <v>1111</v>
      </c>
      <c r="T198" s="308">
        <v>5.4</v>
      </c>
      <c r="U198" s="308">
        <v>1111</v>
      </c>
      <c r="V198" s="308">
        <v>6</v>
      </c>
      <c r="W198" s="286"/>
      <c r="X198" s="304" t="s">
        <v>194</v>
      </c>
      <c r="Y198" s="304" t="s">
        <v>194</v>
      </c>
      <c r="Z198" s="308">
        <v>0.179166667</v>
      </c>
      <c r="AA198" s="308">
        <v>70.476190000000003</v>
      </c>
      <c r="AB198" s="308">
        <v>0.01</v>
      </c>
      <c r="AC198" s="286"/>
      <c r="AD198" s="162">
        <v>3.1</v>
      </c>
      <c r="AE198" s="162">
        <v>269</v>
      </c>
      <c r="AF198" s="162">
        <v>3.1</v>
      </c>
      <c r="AG198" s="308">
        <v>269</v>
      </c>
      <c r="AH198" s="308">
        <v>0.83</v>
      </c>
      <c r="AI198" s="286"/>
      <c r="AJ198" s="162">
        <v>1</v>
      </c>
      <c r="AK198" s="162">
        <v>142</v>
      </c>
      <c r="AL198" s="308">
        <v>1</v>
      </c>
      <c r="AM198" s="308">
        <v>142</v>
      </c>
      <c r="AN198" s="308">
        <v>0.14000000000000001</v>
      </c>
      <c r="AO198" s="286"/>
      <c r="AP198" s="312">
        <v>8.5178797557575907E-5</v>
      </c>
    </row>
    <row r="199" spans="1:44" x14ac:dyDescent="0.3">
      <c r="A199" s="162" t="s">
        <v>6</v>
      </c>
      <c r="B199" s="308">
        <v>0</v>
      </c>
      <c r="C199" s="308">
        <v>0</v>
      </c>
      <c r="D199" s="286"/>
      <c r="E199" s="308">
        <v>0</v>
      </c>
      <c r="F199" s="165">
        <v>0</v>
      </c>
      <c r="G199" s="308" t="s">
        <v>195</v>
      </c>
      <c r="H199" s="143"/>
      <c r="I199" s="305">
        <v>0</v>
      </c>
      <c r="J199" s="308" t="s">
        <v>196</v>
      </c>
      <c r="K199" s="143"/>
      <c r="L199" s="311">
        <v>0</v>
      </c>
      <c r="M199" s="307">
        <v>0</v>
      </c>
      <c r="N199" s="288" t="s">
        <v>162</v>
      </c>
      <c r="O199" s="308">
        <v>0</v>
      </c>
      <c r="P199" s="308">
        <v>0</v>
      </c>
      <c r="Q199" s="286"/>
      <c r="R199" s="308">
        <v>0</v>
      </c>
      <c r="S199" s="308">
        <v>0</v>
      </c>
      <c r="T199" s="308">
        <v>0</v>
      </c>
      <c r="U199" s="308">
        <v>0</v>
      </c>
      <c r="V199" s="308" t="s">
        <v>197</v>
      </c>
      <c r="W199" s="286"/>
      <c r="X199" s="308">
        <v>0</v>
      </c>
      <c r="Y199" s="308">
        <v>0</v>
      </c>
      <c r="Z199" s="308">
        <v>0</v>
      </c>
      <c r="AA199" s="308">
        <v>0</v>
      </c>
      <c r="AB199" s="308" t="s">
        <v>198</v>
      </c>
      <c r="AC199" s="286"/>
      <c r="AD199" s="308">
        <v>0</v>
      </c>
      <c r="AE199" s="308">
        <v>0</v>
      </c>
      <c r="AF199" s="162">
        <v>0</v>
      </c>
      <c r="AG199" s="308">
        <v>0</v>
      </c>
      <c r="AH199" s="308" t="s">
        <v>197</v>
      </c>
      <c r="AI199" s="286"/>
      <c r="AJ199" s="162">
        <v>0</v>
      </c>
      <c r="AK199" s="162">
        <v>0</v>
      </c>
      <c r="AL199" s="308">
        <v>0</v>
      </c>
      <c r="AM199" s="308">
        <v>0</v>
      </c>
      <c r="AN199" s="308" t="s">
        <v>199</v>
      </c>
      <c r="AO199" s="286"/>
      <c r="AP199" s="312">
        <v>0</v>
      </c>
    </row>
    <row r="200" spans="1:44" x14ac:dyDescent="0.3">
      <c r="A200" s="162" t="s">
        <v>26</v>
      </c>
      <c r="B200" s="308">
        <v>0</v>
      </c>
      <c r="C200" s="308">
        <v>0</v>
      </c>
      <c r="D200" s="286"/>
      <c r="E200" s="308">
        <v>0</v>
      </c>
      <c r="F200" s="165">
        <v>0</v>
      </c>
      <c r="G200" s="308" t="s">
        <v>195</v>
      </c>
      <c r="H200" s="143"/>
      <c r="I200" s="305">
        <v>0</v>
      </c>
      <c r="J200" s="308" t="s">
        <v>196</v>
      </c>
      <c r="K200" s="143"/>
      <c r="L200" s="311">
        <v>0</v>
      </c>
      <c r="M200" s="307">
        <v>0</v>
      </c>
      <c r="N200" s="288" t="s">
        <v>162</v>
      </c>
      <c r="O200" s="308">
        <v>0</v>
      </c>
      <c r="P200" s="308">
        <v>0</v>
      </c>
      <c r="Q200" s="286"/>
      <c r="R200" s="308">
        <v>0</v>
      </c>
      <c r="S200" s="308">
        <v>0</v>
      </c>
      <c r="T200" s="308">
        <v>0</v>
      </c>
      <c r="U200" s="308">
        <v>0</v>
      </c>
      <c r="V200" s="308" t="s">
        <v>197</v>
      </c>
      <c r="W200" s="286"/>
      <c r="X200" s="308">
        <v>0</v>
      </c>
      <c r="Y200" s="308">
        <v>0</v>
      </c>
      <c r="Z200" s="308">
        <v>0</v>
      </c>
      <c r="AA200" s="308">
        <v>0</v>
      </c>
      <c r="AB200" s="308" t="s">
        <v>198</v>
      </c>
      <c r="AC200" s="286"/>
      <c r="AD200" s="308">
        <v>0</v>
      </c>
      <c r="AE200" s="308">
        <v>0</v>
      </c>
      <c r="AF200" s="162">
        <v>0</v>
      </c>
      <c r="AG200" s="308">
        <v>0</v>
      </c>
      <c r="AH200" s="308" t="s">
        <v>197</v>
      </c>
      <c r="AI200" s="286"/>
      <c r="AJ200" s="162">
        <v>0</v>
      </c>
      <c r="AK200" s="162">
        <v>0</v>
      </c>
      <c r="AL200" s="308">
        <v>0</v>
      </c>
      <c r="AM200" s="308">
        <v>0</v>
      </c>
      <c r="AN200" s="308" t="s">
        <v>199</v>
      </c>
      <c r="AO200" s="286"/>
      <c r="AP200" s="312">
        <v>0</v>
      </c>
    </row>
    <row r="201" spans="1:44" x14ac:dyDescent="0.3">
      <c r="A201" s="162" t="s">
        <v>76</v>
      </c>
      <c r="B201" s="308">
        <v>0</v>
      </c>
      <c r="C201" s="308">
        <v>0</v>
      </c>
      <c r="D201" s="286"/>
      <c r="E201" s="308">
        <v>0</v>
      </c>
      <c r="F201" s="165">
        <v>0</v>
      </c>
      <c r="G201" s="308" t="s">
        <v>195</v>
      </c>
      <c r="H201" s="143"/>
      <c r="I201" s="305">
        <v>0</v>
      </c>
      <c r="J201" s="308" t="s">
        <v>196</v>
      </c>
      <c r="K201" s="143"/>
      <c r="L201" s="311">
        <v>0</v>
      </c>
      <c r="M201" s="307">
        <v>0</v>
      </c>
      <c r="N201" s="288" t="s">
        <v>162</v>
      </c>
      <c r="O201" s="308">
        <v>0</v>
      </c>
      <c r="P201" s="308">
        <v>0</v>
      </c>
      <c r="Q201" s="286"/>
      <c r="R201" s="308">
        <v>0</v>
      </c>
      <c r="S201" s="308">
        <v>0</v>
      </c>
      <c r="T201" s="308">
        <v>0</v>
      </c>
      <c r="U201" s="308">
        <v>0</v>
      </c>
      <c r="V201" s="308" t="s">
        <v>197</v>
      </c>
      <c r="W201" s="286"/>
      <c r="X201" s="308">
        <v>0</v>
      </c>
      <c r="Y201" s="308">
        <v>0</v>
      </c>
      <c r="Z201" s="308">
        <v>0</v>
      </c>
      <c r="AA201" s="308">
        <v>0</v>
      </c>
      <c r="AB201" s="308" t="s">
        <v>198</v>
      </c>
      <c r="AC201" s="286"/>
      <c r="AD201" s="308">
        <v>0</v>
      </c>
      <c r="AE201" s="308">
        <v>0</v>
      </c>
      <c r="AF201" s="162">
        <v>0</v>
      </c>
      <c r="AG201" s="308">
        <v>0</v>
      </c>
      <c r="AH201" s="308" t="s">
        <v>197</v>
      </c>
      <c r="AI201" s="286"/>
      <c r="AJ201" s="162">
        <v>0</v>
      </c>
      <c r="AK201" s="162">
        <v>0</v>
      </c>
      <c r="AL201" s="308">
        <v>0</v>
      </c>
      <c r="AM201" s="308">
        <v>0</v>
      </c>
      <c r="AN201" s="308" t="s">
        <v>199</v>
      </c>
      <c r="AO201" s="286"/>
      <c r="AP201" s="312">
        <v>0</v>
      </c>
    </row>
    <row r="202" spans="1:44" x14ac:dyDescent="0.3">
      <c r="A202" s="162" t="s">
        <v>86</v>
      </c>
      <c r="B202" s="308">
        <v>0</v>
      </c>
      <c r="C202" s="308">
        <v>0</v>
      </c>
      <c r="D202" s="286"/>
      <c r="E202" s="308">
        <v>0</v>
      </c>
      <c r="F202" s="165">
        <v>0</v>
      </c>
      <c r="G202" s="308" t="s">
        <v>195</v>
      </c>
      <c r="H202" s="143"/>
      <c r="I202" s="305">
        <v>0</v>
      </c>
      <c r="J202" s="308" t="s">
        <v>196</v>
      </c>
      <c r="K202" s="143"/>
      <c r="L202" s="311">
        <v>0</v>
      </c>
      <c r="M202" s="307">
        <v>0</v>
      </c>
      <c r="N202" s="288" t="s">
        <v>162</v>
      </c>
      <c r="O202" s="308">
        <v>0</v>
      </c>
      <c r="P202" s="308">
        <v>0</v>
      </c>
      <c r="Q202" s="286"/>
      <c r="R202" s="308">
        <v>0</v>
      </c>
      <c r="S202" s="308">
        <v>0</v>
      </c>
      <c r="T202" s="308">
        <v>0</v>
      </c>
      <c r="U202" s="308">
        <v>0</v>
      </c>
      <c r="V202" s="308" t="s">
        <v>197</v>
      </c>
      <c r="W202" s="286"/>
      <c r="X202" s="308">
        <v>0</v>
      </c>
      <c r="Y202" s="308">
        <v>0</v>
      </c>
      <c r="Z202" s="308">
        <v>0</v>
      </c>
      <c r="AA202" s="308">
        <v>0</v>
      </c>
      <c r="AB202" s="308" t="s">
        <v>198</v>
      </c>
      <c r="AC202" s="286"/>
      <c r="AD202" s="308">
        <v>0</v>
      </c>
      <c r="AE202" s="308">
        <v>0</v>
      </c>
      <c r="AF202" s="162">
        <v>0</v>
      </c>
      <c r="AG202" s="308">
        <v>0</v>
      </c>
      <c r="AH202" s="308" t="s">
        <v>197</v>
      </c>
      <c r="AI202" s="286"/>
      <c r="AJ202" s="162">
        <v>0</v>
      </c>
      <c r="AK202" s="162">
        <v>0</v>
      </c>
      <c r="AL202" s="308">
        <v>0</v>
      </c>
      <c r="AM202" s="308">
        <v>0</v>
      </c>
      <c r="AN202" s="308" t="s">
        <v>199</v>
      </c>
      <c r="AO202" s="286"/>
      <c r="AP202" s="312">
        <v>0</v>
      </c>
    </row>
    <row r="203" spans="1:44" ht="15" thickBot="1" x14ac:dyDescent="0.35">
      <c r="A203" s="205" t="s">
        <v>98</v>
      </c>
      <c r="B203" s="317">
        <v>0</v>
      </c>
      <c r="C203" s="317">
        <v>0</v>
      </c>
      <c r="D203" s="318"/>
      <c r="E203" s="317">
        <v>0</v>
      </c>
      <c r="F203" s="319">
        <v>0</v>
      </c>
      <c r="G203" s="317" t="s">
        <v>195</v>
      </c>
      <c r="H203" s="144"/>
      <c r="I203" s="320">
        <v>0</v>
      </c>
      <c r="J203" s="317" t="s">
        <v>196</v>
      </c>
      <c r="K203" s="144"/>
      <c r="L203" s="321">
        <v>0</v>
      </c>
      <c r="M203" s="322">
        <v>0</v>
      </c>
      <c r="N203" s="323" t="s">
        <v>162</v>
      </c>
      <c r="O203" s="317">
        <v>0</v>
      </c>
      <c r="P203" s="317">
        <v>0</v>
      </c>
      <c r="Q203" s="318"/>
      <c r="R203" s="317">
        <v>0</v>
      </c>
      <c r="S203" s="317">
        <v>0</v>
      </c>
      <c r="T203" s="317">
        <v>0</v>
      </c>
      <c r="U203" s="317">
        <v>0</v>
      </c>
      <c r="V203" s="317" t="s">
        <v>197</v>
      </c>
      <c r="W203" s="318"/>
      <c r="X203" s="317">
        <v>0</v>
      </c>
      <c r="Y203" s="317">
        <v>0</v>
      </c>
      <c r="Z203" s="317">
        <v>0</v>
      </c>
      <c r="AA203" s="317">
        <v>0</v>
      </c>
      <c r="AB203" s="317" t="s">
        <v>198</v>
      </c>
      <c r="AC203" s="318"/>
      <c r="AD203" s="317">
        <v>0</v>
      </c>
      <c r="AE203" s="317">
        <v>0</v>
      </c>
      <c r="AF203" s="205">
        <v>0</v>
      </c>
      <c r="AG203" s="317">
        <v>0</v>
      </c>
      <c r="AH203" s="317" t="s">
        <v>197</v>
      </c>
      <c r="AI203" s="318"/>
      <c r="AJ203" s="205">
        <v>0</v>
      </c>
      <c r="AK203" s="205">
        <v>0</v>
      </c>
      <c r="AL203" s="317">
        <v>0</v>
      </c>
      <c r="AM203" s="317">
        <v>0</v>
      </c>
      <c r="AN203" s="317" t="s">
        <v>199</v>
      </c>
      <c r="AO203" s="318"/>
      <c r="AP203" s="312">
        <v>0</v>
      </c>
    </row>
    <row r="205" spans="1:44" s="198" customFormat="1" ht="18" x14ac:dyDescent="0.35">
      <c r="A205" s="324" t="s">
        <v>344</v>
      </c>
    </row>
    <row r="206" spans="1:44" x14ac:dyDescent="0.3">
      <c r="A206" s="168"/>
      <c r="B206" s="168">
        <f>COUNTIF(B143:B193, "&lt;&gt;0")</f>
        <v>39</v>
      </c>
      <c r="C206" s="168"/>
      <c r="D206" s="223"/>
      <c r="E206" s="168"/>
      <c r="F206" s="168"/>
      <c r="G206" s="168"/>
      <c r="H206" s="225"/>
      <c r="I206" s="168"/>
      <c r="J206" s="168"/>
      <c r="K206" s="225"/>
      <c r="L206" s="168"/>
      <c r="M206" s="168"/>
      <c r="N206" s="271"/>
      <c r="O206" s="168"/>
      <c r="P206" s="168"/>
      <c r="Q206" s="168"/>
      <c r="R206" s="168"/>
      <c r="S206" s="168"/>
      <c r="T206" s="168"/>
      <c r="U206" s="168"/>
      <c r="V206" s="168"/>
      <c r="W206" s="168"/>
      <c r="X206" s="250"/>
      <c r="Y206" s="168"/>
      <c r="Z206" s="168"/>
      <c r="AA206" s="168"/>
      <c r="AB206" s="168"/>
      <c r="AC206" s="268"/>
      <c r="AD206" s="168"/>
      <c r="AE206" s="168"/>
      <c r="AF206" s="168"/>
      <c r="AG206" s="168"/>
      <c r="AH206" s="168"/>
      <c r="AI206" s="268"/>
      <c r="AJ206" s="168"/>
      <c r="AK206" s="168"/>
      <c r="AL206" s="168"/>
      <c r="AM206" s="168"/>
      <c r="AN206" s="168"/>
      <c r="AO206" s="168"/>
    </row>
    <row r="207" spans="1:44" x14ac:dyDescent="0.3">
      <c r="A207" s="168"/>
      <c r="B207" s="168"/>
      <c r="C207" s="168"/>
      <c r="D207" s="223"/>
      <c r="E207" s="168"/>
      <c r="F207" s="168"/>
      <c r="G207" s="168"/>
      <c r="H207" s="235"/>
      <c r="I207" s="168"/>
      <c r="J207" s="168"/>
      <c r="K207" s="235"/>
      <c r="L207" s="168"/>
      <c r="M207" s="168"/>
      <c r="N207" s="213"/>
      <c r="O207" s="209"/>
      <c r="P207" s="209"/>
      <c r="Q207" s="214"/>
      <c r="R207" s="215" t="s">
        <v>345</v>
      </c>
      <c r="S207" s="216"/>
      <c r="T207" s="217" t="s">
        <v>165</v>
      </c>
      <c r="U207" s="218"/>
      <c r="V207" s="219"/>
      <c r="W207" s="220"/>
      <c r="X207" s="215" t="s">
        <v>346</v>
      </c>
      <c r="Y207" s="216"/>
      <c r="Z207" s="217" t="s">
        <v>167</v>
      </c>
      <c r="AA207" s="218"/>
      <c r="AB207" s="219"/>
      <c r="AC207" s="268"/>
      <c r="AD207" s="215" t="s">
        <v>347</v>
      </c>
      <c r="AE207" s="216"/>
      <c r="AF207" s="217" t="s">
        <v>169</v>
      </c>
      <c r="AG207" s="218"/>
      <c r="AH207" s="218"/>
      <c r="AI207" s="268"/>
      <c r="AJ207" s="215" t="s">
        <v>348</v>
      </c>
      <c r="AK207" s="216"/>
      <c r="AL207" s="217" t="s">
        <v>171</v>
      </c>
      <c r="AM207" s="218"/>
      <c r="AN207" s="219"/>
      <c r="AO207" s="220"/>
    </row>
    <row r="208" spans="1:44" ht="81" x14ac:dyDescent="0.3">
      <c r="A208" s="221"/>
      <c r="B208" s="221" t="s">
        <v>349</v>
      </c>
      <c r="C208" s="222" t="s">
        <v>350</v>
      </c>
      <c r="D208" s="223"/>
      <c r="E208" s="224" t="s">
        <v>351</v>
      </c>
      <c r="F208" s="221" t="s">
        <v>352</v>
      </c>
      <c r="G208" s="222" t="s">
        <v>353</v>
      </c>
      <c r="H208" s="235"/>
      <c r="I208" s="224" t="s">
        <v>354</v>
      </c>
      <c r="J208" s="222" t="s">
        <v>355</v>
      </c>
      <c r="K208" s="235"/>
      <c r="L208" s="226" t="s">
        <v>179</v>
      </c>
      <c r="M208" s="221" t="s">
        <v>356</v>
      </c>
      <c r="N208" s="227"/>
      <c r="O208" s="325" t="s">
        <v>181</v>
      </c>
      <c r="P208" s="326" t="s">
        <v>182</v>
      </c>
      <c r="Q208" s="229"/>
      <c r="R208" s="221" t="s">
        <v>183</v>
      </c>
      <c r="S208" s="221" t="s">
        <v>184</v>
      </c>
      <c r="T208" s="221" t="s">
        <v>183</v>
      </c>
      <c r="U208" s="221" t="s">
        <v>184</v>
      </c>
      <c r="V208" s="228" t="s">
        <v>185</v>
      </c>
      <c r="W208" s="327"/>
      <c r="X208" s="325" t="s">
        <v>183</v>
      </c>
      <c r="Y208" s="325" t="s">
        <v>186</v>
      </c>
      <c r="Z208" s="325" t="s">
        <v>183</v>
      </c>
      <c r="AA208" s="325" t="s">
        <v>184</v>
      </c>
      <c r="AB208" s="326" t="s">
        <v>187</v>
      </c>
      <c r="AC208" s="268"/>
      <c r="AD208" s="325" t="s">
        <v>183</v>
      </c>
      <c r="AE208" s="325" t="s">
        <v>184</v>
      </c>
      <c r="AF208" s="325" t="s">
        <v>183</v>
      </c>
      <c r="AG208" s="325" t="s">
        <v>184</v>
      </c>
      <c r="AH208" s="328" t="s">
        <v>188</v>
      </c>
      <c r="AI208" s="268"/>
      <c r="AJ208" s="325" t="s">
        <v>183</v>
      </c>
      <c r="AK208" s="325" t="s">
        <v>184</v>
      </c>
      <c r="AL208" s="325" t="s">
        <v>183</v>
      </c>
      <c r="AM208" s="325" t="s">
        <v>184</v>
      </c>
      <c r="AN208" s="326" t="s">
        <v>189</v>
      </c>
      <c r="AO208" s="327"/>
      <c r="AP208" s="226" t="s">
        <v>330</v>
      </c>
      <c r="AQ208" s="231" t="s">
        <v>331</v>
      </c>
      <c r="AR208" s="231" t="s">
        <v>357</v>
      </c>
    </row>
    <row r="209" spans="1:44" x14ac:dyDescent="0.3">
      <c r="A209" s="232" t="s">
        <v>190</v>
      </c>
      <c r="B209" s="233" t="s">
        <v>333</v>
      </c>
      <c r="C209" s="234"/>
      <c r="D209" s="223"/>
      <c r="E209" s="233" t="s">
        <v>358</v>
      </c>
      <c r="F209" s="233"/>
      <c r="G209" s="234"/>
      <c r="H209" s="235"/>
      <c r="I209" s="234"/>
      <c r="J209" s="234"/>
      <c r="K209" s="235"/>
      <c r="L209" s="168"/>
      <c r="M209" s="168"/>
      <c r="N209" s="329" t="s">
        <v>359</v>
      </c>
      <c r="O209" s="330"/>
      <c r="P209" s="330"/>
      <c r="Q209" s="330"/>
      <c r="R209" s="330"/>
      <c r="S209" s="330"/>
      <c r="T209" s="330"/>
      <c r="U209" s="330"/>
      <c r="V209" s="330"/>
      <c r="W209" s="330"/>
      <c r="X209" s="330"/>
      <c r="Y209" s="330"/>
      <c r="Z209" s="330"/>
      <c r="AA209" s="330"/>
      <c r="AB209" s="330"/>
      <c r="AC209" s="330"/>
      <c r="AD209" s="330"/>
      <c r="AE209" s="330"/>
      <c r="AF209" s="330"/>
      <c r="AG209" s="330"/>
      <c r="AH209" s="330"/>
      <c r="AI209" s="330"/>
      <c r="AJ209" s="330"/>
      <c r="AK209" s="330"/>
      <c r="AL209" s="330"/>
      <c r="AM209" s="330"/>
      <c r="AN209" s="330"/>
      <c r="AO209" s="331"/>
      <c r="AP209" s="168"/>
      <c r="AQ209" s="168"/>
      <c r="AR209" s="168"/>
    </row>
    <row r="210" spans="1:44" x14ac:dyDescent="0.3">
      <c r="A210" t="s">
        <v>2</v>
      </c>
      <c r="B210" s="237">
        <v>5607191000</v>
      </c>
      <c r="C210" s="238">
        <v>5607191000</v>
      </c>
      <c r="D210" s="223"/>
      <c r="E210" s="332" t="s">
        <v>194</v>
      </c>
      <c r="F210" s="240">
        <v>1.7463472749560525E-2</v>
      </c>
      <c r="G210" s="241">
        <v>120425820.36603919</v>
      </c>
      <c r="H210" s="235"/>
      <c r="I210" s="242">
        <v>0.12160676998068129</v>
      </c>
      <c r="J210" s="241">
        <v>98705053.417299494</v>
      </c>
      <c r="K210" s="235"/>
      <c r="L210" s="243">
        <v>2642.8196019481225</v>
      </c>
      <c r="M210" s="244">
        <v>0.10826225149896358</v>
      </c>
      <c r="N210" s="333" t="s">
        <v>2</v>
      </c>
      <c r="O210">
        <v>33.700000000000003</v>
      </c>
      <c r="P210" s="168">
        <v>33.700000000000003</v>
      </c>
      <c r="Q210" s="223"/>
      <c r="R210" s="239" t="s">
        <v>194</v>
      </c>
      <c r="S210" s="239" t="s">
        <v>194</v>
      </c>
      <c r="T210" s="246">
        <v>262.35000000000036</v>
      </c>
      <c r="U210" s="246">
        <v>1169.3055555555557</v>
      </c>
      <c r="V210" s="247">
        <v>306.76731250000046</v>
      </c>
      <c r="W210" s="251" t="s">
        <v>2</v>
      </c>
      <c r="X210" s="239" t="s">
        <v>194</v>
      </c>
      <c r="Y210" s="239" t="s">
        <v>194</v>
      </c>
      <c r="Z210" s="168">
        <v>0.64827586206896004</v>
      </c>
      <c r="AA210" s="168">
        <v>226.39999999999998</v>
      </c>
      <c r="AB210" s="247">
        <v>0.14676965517241253</v>
      </c>
      <c r="AC210" s="268"/>
      <c r="AD210">
        <v>108.9</v>
      </c>
      <c r="AE210">
        <v>477</v>
      </c>
      <c r="AF210" s="250">
        <v>108.9</v>
      </c>
      <c r="AG210" s="168">
        <v>477</v>
      </c>
      <c r="AH210" s="247">
        <v>51.945300000000003</v>
      </c>
      <c r="AI210" s="251" t="s">
        <v>2</v>
      </c>
      <c r="AJ210" s="239" t="s">
        <v>194</v>
      </c>
      <c r="AK210" s="239" t="s">
        <v>194</v>
      </c>
      <c r="AL210" s="256">
        <v>37.766666666666779</v>
      </c>
      <c r="AM210" s="168">
        <v>142.64705882352942</v>
      </c>
      <c r="AN210" s="247">
        <v>5.3873039215686447</v>
      </c>
      <c r="AO210" s="223"/>
      <c r="AP210" s="252">
        <v>158.6658564550286</v>
      </c>
      <c r="AQ210" s="244">
        <v>5.0789287716018683E-3</v>
      </c>
      <c r="AR210" s="254">
        <v>5.1129750327519423E-3</v>
      </c>
    </row>
    <row r="211" spans="1:44" x14ac:dyDescent="0.3">
      <c r="A211" t="s">
        <v>4</v>
      </c>
      <c r="B211" s="168">
        <v>0</v>
      </c>
      <c r="C211" s="238">
        <v>0</v>
      </c>
      <c r="D211" s="223"/>
      <c r="E211" s="238">
        <v>0</v>
      </c>
      <c r="F211" s="240">
        <v>0</v>
      </c>
      <c r="G211" s="241">
        <v>0</v>
      </c>
      <c r="H211" s="235"/>
      <c r="I211" s="242">
        <v>0</v>
      </c>
      <c r="J211" s="241">
        <v>0</v>
      </c>
      <c r="K211" s="235"/>
      <c r="L211" s="243">
        <v>0</v>
      </c>
      <c r="M211" s="244">
        <v>0</v>
      </c>
      <c r="N211" s="333" t="s">
        <v>4</v>
      </c>
      <c r="O211">
        <v>0.5</v>
      </c>
      <c r="P211" s="168">
        <v>0.5</v>
      </c>
      <c r="Q211" s="223"/>
      <c r="R211">
        <v>0.7</v>
      </c>
      <c r="S211">
        <v>1072</v>
      </c>
      <c r="T211" s="246">
        <v>0.7</v>
      </c>
      <c r="U211" s="246">
        <v>1072</v>
      </c>
      <c r="V211" s="247">
        <v>0.75039999999999996</v>
      </c>
      <c r="W211" s="251" t="s">
        <v>4</v>
      </c>
      <c r="X211" s="239" t="s">
        <v>194</v>
      </c>
      <c r="Y211" s="239" t="s">
        <v>194</v>
      </c>
      <c r="Z211" s="168">
        <v>0.64827586206896004</v>
      </c>
      <c r="AA211" s="168">
        <v>226.39999999999998</v>
      </c>
      <c r="AB211" s="247">
        <v>0.14676965517241253</v>
      </c>
      <c r="AC211" s="268"/>
      <c r="AD211" s="239" t="s">
        <v>194</v>
      </c>
      <c r="AE211" s="239" t="s">
        <v>194</v>
      </c>
      <c r="AF211" s="250">
        <v>443.05000000000047</v>
      </c>
      <c r="AG211" s="168">
        <v>231.35135135135135</v>
      </c>
      <c r="AH211" s="247">
        <v>102.50021621621632</v>
      </c>
      <c r="AI211" s="251" t="s">
        <v>4</v>
      </c>
      <c r="AJ211" s="239" t="s">
        <v>194</v>
      </c>
      <c r="AK211" s="239" t="s">
        <v>194</v>
      </c>
      <c r="AL211" s="256">
        <v>37.766666666666779</v>
      </c>
      <c r="AM211" s="168">
        <v>142.64705882352942</v>
      </c>
      <c r="AN211" s="247">
        <v>5.3873039215686447</v>
      </c>
      <c r="AO211" s="223"/>
      <c r="AP211" s="252">
        <v>47.386610873812231</v>
      </c>
      <c r="AQ211" s="244">
        <v>1.5168557793902057E-3</v>
      </c>
      <c r="AR211" s="254">
        <v>1.5270239212001233E-3</v>
      </c>
    </row>
    <row r="212" spans="1:44" x14ac:dyDescent="0.3">
      <c r="A212" t="s">
        <v>10</v>
      </c>
      <c r="B212" s="168">
        <v>0</v>
      </c>
      <c r="C212" s="238">
        <v>0</v>
      </c>
      <c r="D212" s="223"/>
      <c r="E212" s="238">
        <v>0</v>
      </c>
      <c r="F212" s="240">
        <v>0</v>
      </c>
      <c r="G212" s="241">
        <v>0</v>
      </c>
      <c r="H212" s="235"/>
      <c r="I212" s="242">
        <v>0</v>
      </c>
      <c r="J212" s="241">
        <v>0</v>
      </c>
      <c r="K212" s="235"/>
      <c r="L212" s="243">
        <v>0</v>
      </c>
      <c r="M212" s="244">
        <v>0</v>
      </c>
      <c r="N212" s="333" t="s">
        <v>10</v>
      </c>
      <c r="O212">
        <v>353.9</v>
      </c>
      <c r="P212" s="168">
        <v>353.9</v>
      </c>
      <c r="Q212" s="223"/>
      <c r="R212">
        <v>454.1</v>
      </c>
      <c r="S212">
        <v>1322</v>
      </c>
      <c r="T212" s="246">
        <v>454.1</v>
      </c>
      <c r="U212" s="246">
        <v>1322</v>
      </c>
      <c r="V212" s="247">
        <v>600.3202</v>
      </c>
      <c r="W212" s="251" t="s">
        <v>10</v>
      </c>
      <c r="X212" s="239" t="s">
        <v>194</v>
      </c>
      <c r="Y212" s="239" t="s">
        <v>194</v>
      </c>
      <c r="Z212" s="168">
        <v>0.64827586206896004</v>
      </c>
      <c r="AA212" s="168">
        <v>226.39999999999998</v>
      </c>
      <c r="AB212" s="247">
        <v>0.14676965517241253</v>
      </c>
      <c r="AC212" s="268"/>
      <c r="AD212">
        <v>5.6</v>
      </c>
      <c r="AE212">
        <v>181</v>
      </c>
      <c r="AF212" s="250">
        <v>5.6</v>
      </c>
      <c r="AG212" s="168">
        <v>181</v>
      </c>
      <c r="AH212" s="247">
        <v>1.0136000000000001</v>
      </c>
      <c r="AI212" s="251" t="s">
        <v>10</v>
      </c>
      <c r="AJ212">
        <v>1.4</v>
      </c>
      <c r="AK212">
        <v>92</v>
      </c>
      <c r="AL212" s="256">
        <v>1.4</v>
      </c>
      <c r="AM212" s="168">
        <v>92</v>
      </c>
      <c r="AN212" s="247">
        <v>0.1288</v>
      </c>
      <c r="AO212" s="223"/>
      <c r="AP212" s="252">
        <v>262.06104142179305</v>
      </c>
      <c r="AQ212" s="244">
        <v>8.3886312589901302E-3</v>
      </c>
      <c r="AR212" s="254">
        <v>8.4448638905899581E-3</v>
      </c>
    </row>
    <row r="213" spans="1:44" x14ac:dyDescent="0.3">
      <c r="A213" t="s">
        <v>8</v>
      </c>
      <c r="B213" s="237">
        <v>6036760000</v>
      </c>
      <c r="C213" s="238">
        <v>6036760000</v>
      </c>
      <c r="D213" s="223"/>
      <c r="E213" s="238">
        <v>625926000</v>
      </c>
      <c r="F213" s="240">
        <v>9.1748786163702703E-2</v>
      </c>
      <c r="G213" s="241">
        <v>632687610.29390633</v>
      </c>
      <c r="H213" s="235"/>
      <c r="I213" s="242">
        <v>0.13092311011852059</v>
      </c>
      <c r="J213" s="241">
        <v>106266884.48234007</v>
      </c>
      <c r="K213" s="235"/>
      <c r="L213" s="243">
        <v>3073.4640948305055</v>
      </c>
      <c r="M213" s="244">
        <v>0.12590346407386235</v>
      </c>
      <c r="N213" s="333" t="s">
        <v>8</v>
      </c>
      <c r="O213">
        <v>60.4</v>
      </c>
      <c r="P213" s="168">
        <v>60.4</v>
      </c>
      <c r="Q213" s="223"/>
      <c r="R213">
        <v>12.5</v>
      </c>
      <c r="S213">
        <v>925</v>
      </c>
      <c r="T213" s="246">
        <v>12.5</v>
      </c>
      <c r="U213" s="246">
        <v>925</v>
      </c>
      <c r="V213" s="247">
        <v>11.5625</v>
      </c>
      <c r="W213" s="251" t="s">
        <v>8</v>
      </c>
      <c r="X213" s="239" t="s">
        <v>194</v>
      </c>
      <c r="Y213" s="239" t="s">
        <v>194</v>
      </c>
      <c r="Z213" s="168">
        <v>0.64827586206896004</v>
      </c>
      <c r="AA213" s="168">
        <v>226.39999999999998</v>
      </c>
      <c r="AB213" s="247">
        <v>0.14676965517241253</v>
      </c>
      <c r="AC213" s="268"/>
      <c r="AD213" s="239" t="s">
        <v>194</v>
      </c>
      <c r="AE213" s="239" t="s">
        <v>194</v>
      </c>
      <c r="AF213" s="250">
        <v>443.05000000000047</v>
      </c>
      <c r="AG213" s="168">
        <v>231.35135135135135</v>
      </c>
      <c r="AH213" s="247">
        <v>102.50021621621632</v>
      </c>
      <c r="AI213" s="251" t="s">
        <v>8</v>
      </c>
      <c r="AJ213" s="239" t="s">
        <v>194</v>
      </c>
      <c r="AK213" s="239" t="s">
        <v>194</v>
      </c>
      <c r="AL213" s="256">
        <v>37.766666666666779</v>
      </c>
      <c r="AM213" s="168">
        <v>142.64705882352942</v>
      </c>
      <c r="AN213" s="247">
        <v>5.3873039215686447</v>
      </c>
      <c r="AO213" s="223"/>
      <c r="AP213" s="252">
        <v>52.096361633812229</v>
      </c>
      <c r="AQ213" s="244">
        <v>1.6676159314259252E-3</v>
      </c>
      <c r="AR213" s="254">
        <v>1.6787946838858548E-3</v>
      </c>
    </row>
    <row r="214" spans="1:44" x14ac:dyDescent="0.3">
      <c r="A214" t="s">
        <v>12</v>
      </c>
      <c r="B214" s="332" t="s">
        <v>194</v>
      </c>
      <c r="C214" s="238">
        <v>198372428.57142857</v>
      </c>
      <c r="D214" s="223"/>
      <c r="E214" s="238">
        <v>397830000</v>
      </c>
      <c r="F214" s="240">
        <v>5.8314272932432659E-2</v>
      </c>
      <c r="G214" s="241">
        <v>402127586.97230148</v>
      </c>
      <c r="H214" s="235"/>
      <c r="I214" s="242">
        <v>4.3022308838409186E-3</v>
      </c>
      <c r="J214" s="241">
        <v>3492008.9504106934</v>
      </c>
      <c r="K214" s="235"/>
      <c r="L214" s="243">
        <v>273.97078231054223</v>
      </c>
      <c r="M214" s="244">
        <v>1.1223124618875879E-2</v>
      </c>
      <c r="N214" s="333" t="s">
        <v>12</v>
      </c>
      <c r="O214">
        <v>1428.9</v>
      </c>
      <c r="P214" s="168">
        <v>1428.9</v>
      </c>
      <c r="Q214" s="223"/>
      <c r="R214">
        <v>1318.3</v>
      </c>
      <c r="S214">
        <v>1313</v>
      </c>
      <c r="T214" s="246">
        <v>1318.3</v>
      </c>
      <c r="U214" s="246">
        <v>1313</v>
      </c>
      <c r="V214" s="247">
        <v>1730.9278999999999</v>
      </c>
      <c r="W214" s="251" t="s">
        <v>12</v>
      </c>
      <c r="X214">
        <v>98.5</v>
      </c>
      <c r="Y214">
        <v>156</v>
      </c>
      <c r="Z214" s="168">
        <v>98.5</v>
      </c>
      <c r="AA214" s="168">
        <v>156</v>
      </c>
      <c r="AB214" s="247">
        <v>15.366</v>
      </c>
      <c r="AC214" s="268"/>
      <c r="AD214">
        <v>2519.6999999999998</v>
      </c>
      <c r="AE214">
        <v>243</v>
      </c>
      <c r="AF214" s="250">
        <v>2519.6999999999998</v>
      </c>
      <c r="AG214" s="168">
        <v>243</v>
      </c>
      <c r="AH214" s="247">
        <v>612.2870999999999</v>
      </c>
      <c r="AI214" s="251" t="s">
        <v>12</v>
      </c>
      <c r="AJ214" s="239" t="s">
        <v>194</v>
      </c>
      <c r="AK214" s="239" t="s">
        <v>194</v>
      </c>
      <c r="AL214" s="256">
        <v>37.766666666666779</v>
      </c>
      <c r="AM214" s="168">
        <v>142.64705882352942</v>
      </c>
      <c r="AN214" s="247">
        <v>5.3873039215686447</v>
      </c>
      <c r="AO214" s="223"/>
      <c r="AP214" s="252">
        <v>1029.7445931882351</v>
      </c>
      <c r="AQ214" s="244">
        <v>3.2962349673683902E-2</v>
      </c>
      <c r="AR214" s="254">
        <v>3.3183310591936035E-2</v>
      </c>
    </row>
    <row r="215" spans="1:44" x14ac:dyDescent="0.3">
      <c r="A215" t="s">
        <v>14</v>
      </c>
      <c r="B215" s="332" t="s">
        <v>194</v>
      </c>
      <c r="C215" s="238">
        <v>198372428.57142857</v>
      </c>
      <c r="D215" s="223"/>
      <c r="E215" s="332" t="s">
        <v>194</v>
      </c>
      <c r="F215" s="240">
        <v>1.7463472749560525E-2</v>
      </c>
      <c r="G215" s="241">
        <v>120425820.36603919</v>
      </c>
      <c r="H215" s="235"/>
      <c r="I215" s="242">
        <v>4.3022308838409186E-3</v>
      </c>
      <c r="J215" s="241">
        <v>3492008.9504106934</v>
      </c>
      <c r="K215" s="235"/>
      <c r="L215" s="243">
        <v>146.19086097794164</v>
      </c>
      <c r="M215" s="244">
        <v>5.9886614078302177E-3</v>
      </c>
      <c r="N215" s="333" t="s">
        <v>14</v>
      </c>
      <c r="O215">
        <v>1973.1</v>
      </c>
      <c r="P215" s="168">
        <v>1973.1</v>
      </c>
      <c r="Q215" s="223"/>
      <c r="R215">
        <v>2414.6999999999998</v>
      </c>
      <c r="S215">
        <v>1243</v>
      </c>
      <c r="T215" s="246">
        <v>2414.6999999999998</v>
      </c>
      <c r="U215" s="246">
        <v>1243</v>
      </c>
      <c r="V215" s="247">
        <v>3001.4721</v>
      </c>
      <c r="W215" s="251" t="s">
        <v>14</v>
      </c>
      <c r="X215" s="239" t="s">
        <v>194</v>
      </c>
      <c r="Y215" s="239" t="s">
        <v>194</v>
      </c>
      <c r="Z215" s="168">
        <v>0.64827586206896004</v>
      </c>
      <c r="AA215" s="168">
        <v>226.39999999999998</v>
      </c>
      <c r="AB215" s="247">
        <v>0.14676965517241253</v>
      </c>
      <c r="AC215" s="268"/>
      <c r="AD215">
        <v>14.3</v>
      </c>
      <c r="AE215">
        <v>242</v>
      </c>
      <c r="AF215" s="250">
        <v>14.3</v>
      </c>
      <c r="AG215" s="168">
        <v>242</v>
      </c>
      <c r="AH215" s="247">
        <v>3.4605999999999999</v>
      </c>
      <c r="AI215" s="251" t="s">
        <v>14</v>
      </c>
      <c r="AJ215">
        <v>950.7</v>
      </c>
      <c r="AK215">
        <v>154</v>
      </c>
      <c r="AL215" s="256">
        <v>950.7</v>
      </c>
      <c r="AM215" s="168">
        <v>154</v>
      </c>
      <c r="AN215" s="247">
        <v>146.40780000000001</v>
      </c>
      <c r="AO215" s="223"/>
      <c r="AP215" s="252">
        <v>1372.7878546617928</v>
      </c>
      <c r="AQ215" s="244">
        <v>4.3943239510534346E-2</v>
      </c>
      <c r="AR215" s="254">
        <v>4.4237810093315733E-2</v>
      </c>
    </row>
    <row r="216" spans="1:44" x14ac:dyDescent="0.3">
      <c r="A216" t="s">
        <v>16</v>
      </c>
      <c r="B216" s="168">
        <v>0</v>
      </c>
      <c r="C216" s="238">
        <v>0</v>
      </c>
      <c r="D216" s="223"/>
      <c r="E216" s="238">
        <v>0</v>
      </c>
      <c r="F216" s="240">
        <v>0</v>
      </c>
      <c r="G216" s="241">
        <v>0</v>
      </c>
      <c r="H216" s="235"/>
      <c r="I216" s="242">
        <v>0</v>
      </c>
      <c r="J216" s="241">
        <v>0</v>
      </c>
      <c r="K216" s="235"/>
      <c r="L216" s="243">
        <v>0</v>
      </c>
      <c r="M216" s="244">
        <v>0</v>
      </c>
      <c r="N216" s="333" t="s">
        <v>16</v>
      </c>
      <c r="O216" s="255" t="s">
        <v>60</v>
      </c>
      <c r="P216" s="256">
        <v>2.4666666666666668</v>
      </c>
      <c r="Q216" s="223"/>
      <c r="R216" s="255" t="s">
        <v>60</v>
      </c>
      <c r="S216" s="255" t="s">
        <v>60</v>
      </c>
      <c r="T216" s="246">
        <v>2.6166666666666667</v>
      </c>
      <c r="U216" s="246">
        <v>1031</v>
      </c>
      <c r="V216" s="247">
        <v>2.6977833333333336</v>
      </c>
      <c r="W216" s="251" t="s">
        <v>16</v>
      </c>
      <c r="X216" s="255" t="s">
        <v>60</v>
      </c>
      <c r="Y216" s="255" t="s">
        <v>60</v>
      </c>
      <c r="Z216" s="168">
        <v>2.0666666666666669</v>
      </c>
      <c r="AA216" s="168">
        <v>210</v>
      </c>
      <c r="AB216" s="247">
        <v>0.43400000000000011</v>
      </c>
      <c r="AC216" s="268"/>
      <c r="AD216" s="255" t="s">
        <v>60</v>
      </c>
      <c r="AE216" s="255" t="s">
        <v>60</v>
      </c>
      <c r="AF216" s="257">
        <v>3.8000000000000003</v>
      </c>
      <c r="AG216" s="168">
        <v>212</v>
      </c>
      <c r="AH216" s="247">
        <v>0.80560000000000009</v>
      </c>
      <c r="AI216" s="251" t="s">
        <v>16</v>
      </c>
      <c r="AJ216" s="255" t="s">
        <v>60</v>
      </c>
      <c r="AK216" s="255" t="s">
        <v>60</v>
      </c>
      <c r="AL216" s="256">
        <v>3.9499999999999997</v>
      </c>
      <c r="AM216" s="168">
        <v>96</v>
      </c>
      <c r="AN216" s="247">
        <v>0.37919999999999993</v>
      </c>
      <c r="AO216" s="223"/>
      <c r="AP216" s="252">
        <v>1.8803037000000002</v>
      </c>
      <c r="AQ216" s="244">
        <v>6.0188932733528781E-5</v>
      </c>
      <c r="AR216" s="254">
        <v>6.0592405240102974E-5</v>
      </c>
    </row>
    <row r="217" spans="1:44" x14ac:dyDescent="0.3">
      <c r="A217" t="s">
        <v>18</v>
      </c>
      <c r="B217" s="237">
        <v>1845207000</v>
      </c>
      <c r="C217" s="238">
        <v>1845207000</v>
      </c>
      <c r="D217" s="223"/>
      <c r="E217" s="168">
        <v>0</v>
      </c>
      <c r="F217" s="240">
        <v>0</v>
      </c>
      <c r="G217" s="241">
        <v>0</v>
      </c>
      <c r="H217" s="235"/>
      <c r="I217" s="242">
        <v>4.0018195066967223E-2</v>
      </c>
      <c r="J217" s="241">
        <v>32481728.462785553</v>
      </c>
      <c r="K217" s="235"/>
      <c r="L217" s="243">
        <v>851.71960723071948</v>
      </c>
      <c r="M217" s="244">
        <v>3.4890418648567546E-2</v>
      </c>
      <c r="N217" s="333" t="s">
        <v>18</v>
      </c>
      <c r="O217" s="258">
        <v>33.1</v>
      </c>
      <c r="P217" s="168">
        <v>16.55</v>
      </c>
      <c r="Q217" s="223"/>
      <c r="R217" s="258">
        <v>37.4</v>
      </c>
      <c r="S217" s="258">
        <v>1247</v>
      </c>
      <c r="T217" s="246">
        <v>18.7</v>
      </c>
      <c r="U217" s="246">
        <v>1247</v>
      </c>
      <c r="V217" s="247">
        <v>23.318899999999999</v>
      </c>
      <c r="W217" s="251" t="s">
        <v>18</v>
      </c>
      <c r="X217" s="258">
        <v>1</v>
      </c>
      <c r="Y217" s="258">
        <v>281</v>
      </c>
      <c r="Z217" s="168">
        <v>0.5</v>
      </c>
      <c r="AA217" s="168">
        <v>281</v>
      </c>
      <c r="AB217" s="247">
        <v>0.14049999999999999</v>
      </c>
      <c r="AC217" s="268"/>
      <c r="AD217">
        <v>18.5</v>
      </c>
      <c r="AE217" s="258">
        <v>250</v>
      </c>
      <c r="AF217" s="250">
        <v>9.25</v>
      </c>
      <c r="AG217" s="168">
        <v>250</v>
      </c>
      <c r="AH217" s="247">
        <v>2.3125</v>
      </c>
      <c r="AI217" s="251" t="s">
        <v>18</v>
      </c>
      <c r="AJ217" s="258">
        <v>33.700000000000003</v>
      </c>
      <c r="AK217">
        <v>106</v>
      </c>
      <c r="AL217" s="256">
        <v>16.850000000000001</v>
      </c>
      <c r="AM217" s="168">
        <v>106</v>
      </c>
      <c r="AN217" s="247">
        <v>1.7861000000000002</v>
      </c>
      <c r="AO217" s="223"/>
      <c r="AP217" s="252">
        <v>12.0042648</v>
      </c>
      <c r="AQ217" s="244">
        <v>3.8425914205384332E-4</v>
      </c>
      <c r="AR217" s="254">
        <v>3.8683499765016871E-4</v>
      </c>
    </row>
    <row r="218" spans="1:44" x14ac:dyDescent="0.3">
      <c r="A218" t="s">
        <v>20</v>
      </c>
      <c r="B218" s="168">
        <v>0</v>
      </c>
      <c r="C218" s="238">
        <v>0</v>
      </c>
      <c r="D218" s="223"/>
      <c r="E218" s="238">
        <v>0</v>
      </c>
      <c r="F218" s="240">
        <v>0</v>
      </c>
      <c r="G218" s="241">
        <v>0</v>
      </c>
      <c r="H218" s="235"/>
      <c r="I218" s="242">
        <v>0</v>
      </c>
      <c r="J218" s="241">
        <v>0</v>
      </c>
      <c r="K218" s="235"/>
      <c r="L218" s="243">
        <v>0</v>
      </c>
      <c r="M218" s="244">
        <v>0</v>
      </c>
      <c r="N218" s="333" t="s">
        <v>20</v>
      </c>
      <c r="O218" s="168">
        <v>0</v>
      </c>
      <c r="P218" s="168">
        <v>0</v>
      </c>
      <c r="Q218" s="223"/>
      <c r="R218" s="168">
        <v>0</v>
      </c>
      <c r="S218" s="168">
        <v>0</v>
      </c>
      <c r="T218" s="246">
        <v>0</v>
      </c>
      <c r="U218" s="246">
        <v>0</v>
      </c>
      <c r="V218" s="247">
        <v>0</v>
      </c>
      <c r="W218" s="251" t="s">
        <v>20</v>
      </c>
      <c r="X218" s="250">
        <v>0</v>
      </c>
      <c r="Y218" s="168">
        <v>0</v>
      </c>
      <c r="Z218" s="168">
        <v>0</v>
      </c>
      <c r="AA218" s="168">
        <v>0</v>
      </c>
      <c r="AB218" s="247">
        <v>0</v>
      </c>
      <c r="AC218" s="268"/>
      <c r="AD218" s="168">
        <v>0</v>
      </c>
      <c r="AE218">
        <v>0</v>
      </c>
      <c r="AF218" s="250">
        <v>0</v>
      </c>
      <c r="AG218" s="168">
        <v>0</v>
      </c>
      <c r="AH218" s="247">
        <v>0</v>
      </c>
      <c r="AI218" s="251" t="s">
        <v>20</v>
      </c>
      <c r="AJ218" s="168">
        <v>0</v>
      </c>
      <c r="AK218" s="168">
        <v>0</v>
      </c>
      <c r="AL218" s="256">
        <v>0</v>
      </c>
      <c r="AM218" s="168">
        <v>0</v>
      </c>
      <c r="AN218" s="247">
        <v>0</v>
      </c>
      <c r="AO218" s="223"/>
      <c r="AP218" s="252">
        <v>0</v>
      </c>
      <c r="AQ218" s="244">
        <v>0</v>
      </c>
      <c r="AR218" s="254">
        <v>0</v>
      </c>
    </row>
    <row r="219" spans="1:44" x14ac:dyDescent="0.3">
      <c r="A219" t="s">
        <v>22</v>
      </c>
      <c r="B219" s="332" t="s">
        <v>194</v>
      </c>
      <c r="C219" s="238">
        <v>198372428.57142857</v>
      </c>
      <c r="D219" s="223"/>
      <c r="E219" s="332" t="s">
        <v>194</v>
      </c>
      <c r="F219" s="240">
        <v>1.7463472749560525E-2</v>
      </c>
      <c r="G219" s="241">
        <v>120425820.36603919</v>
      </c>
      <c r="H219" s="235"/>
      <c r="I219" s="242">
        <v>4.3022308838409186E-3</v>
      </c>
      <c r="J219" s="241">
        <v>3492008.9504106934</v>
      </c>
      <c r="K219" s="235"/>
      <c r="L219" s="243">
        <v>146.19086097794164</v>
      </c>
      <c r="M219" s="244">
        <v>5.9886614078302177E-3</v>
      </c>
      <c r="N219" s="333" t="s">
        <v>22</v>
      </c>
      <c r="O219">
        <v>55.1</v>
      </c>
      <c r="P219" s="168">
        <v>55.1</v>
      </c>
      <c r="Q219" s="223"/>
      <c r="R219">
        <v>79.5</v>
      </c>
      <c r="S219">
        <v>1090</v>
      </c>
      <c r="T219" s="246">
        <v>471.78333333333347</v>
      </c>
      <c r="U219" s="246">
        <v>1345.7631578947369</v>
      </c>
      <c r="V219" s="247">
        <v>634.90862850877215</v>
      </c>
      <c r="W219" s="251" t="s">
        <v>22</v>
      </c>
      <c r="X219" s="239" t="s">
        <v>194</v>
      </c>
      <c r="Y219" s="239" t="s">
        <v>194</v>
      </c>
      <c r="Z219" s="168">
        <v>0.64827586206896004</v>
      </c>
      <c r="AA219" s="168">
        <v>226.39999999999998</v>
      </c>
      <c r="AB219" s="247">
        <v>0.14676965517241253</v>
      </c>
      <c r="AC219" s="268"/>
      <c r="AD219">
        <v>99</v>
      </c>
      <c r="AE219">
        <v>174</v>
      </c>
      <c r="AF219" s="250">
        <v>99</v>
      </c>
      <c r="AG219" s="168">
        <v>174</v>
      </c>
      <c r="AH219" s="247">
        <v>17.225999999999999</v>
      </c>
      <c r="AI219" s="251" t="s">
        <v>22</v>
      </c>
      <c r="AJ219">
        <v>2.4</v>
      </c>
      <c r="AK219">
        <v>66</v>
      </c>
      <c r="AL219" s="256">
        <v>2.4</v>
      </c>
      <c r="AM219" s="168">
        <v>66</v>
      </c>
      <c r="AN219" s="247">
        <v>0.15839999999999999</v>
      </c>
      <c r="AO219" s="223"/>
      <c r="AP219" s="252">
        <v>284.20277608021428</v>
      </c>
      <c r="AQ219" s="244">
        <v>9.0973930286762494E-3</v>
      </c>
      <c r="AR219" s="254">
        <v>9.158376797649543E-3</v>
      </c>
    </row>
    <row r="220" spans="1:44" x14ac:dyDescent="0.3">
      <c r="A220" t="s">
        <v>24</v>
      </c>
      <c r="B220" s="237">
        <v>6293928000</v>
      </c>
      <c r="C220" s="238">
        <v>6293928000</v>
      </c>
      <c r="D220" s="223"/>
      <c r="E220" s="332" t="s">
        <v>194</v>
      </c>
      <c r="F220" s="240">
        <v>1.7463472749560525E-2</v>
      </c>
      <c r="G220" s="241">
        <v>120425820.36603919</v>
      </c>
      <c r="H220" s="235"/>
      <c r="I220" s="242">
        <v>0.13650047850536381</v>
      </c>
      <c r="J220" s="241">
        <v>110793889.39036267</v>
      </c>
      <c r="K220" s="235"/>
      <c r="L220" s="243">
        <v>2959.8070011455038</v>
      </c>
      <c r="M220" s="244">
        <v>0.12124753793645343</v>
      </c>
      <c r="N220" s="333" t="s">
        <v>24</v>
      </c>
      <c r="O220">
        <v>159.30000000000001</v>
      </c>
      <c r="P220" s="168">
        <v>159.30000000000001</v>
      </c>
      <c r="Q220" s="223"/>
      <c r="R220">
        <v>219.3</v>
      </c>
      <c r="S220">
        <v>1188</v>
      </c>
      <c r="T220" s="246">
        <v>471.78333333333347</v>
      </c>
      <c r="U220" s="246">
        <v>1345.7631578947369</v>
      </c>
      <c r="V220" s="247">
        <v>634.90862850877215</v>
      </c>
      <c r="W220" s="251" t="s">
        <v>24</v>
      </c>
      <c r="X220" s="239" t="s">
        <v>194</v>
      </c>
      <c r="Y220" s="239" t="s">
        <v>194</v>
      </c>
      <c r="Z220" s="168">
        <v>0.64827586206896004</v>
      </c>
      <c r="AA220" s="168">
        <v>226.39999999999998</v>
      </c>
      <c r="AB220" s="247">
        <v>0.14676965517241253</v>
      </c>
      <c r="AC220" s="268"/>
      <c r="AD220">
        <v>150.6</v>
      </c>
      <c r="AE220">
        <v>241</v>
      </c>
      <c r="AF220" s="250">
        <v>150.6</v>
      </c>
      <c r="AG220" s="168">
        <v>241</v>
      </c>
      <c r="AH220" s="247">
        <v>36.294600000000003</v>
      </c>
      <c r="AI220" s="251" t="s">
        <v>24</v>
      </c>
      <c r="AJ220">
        <v>5.4</v>
      </c>
      <c r="AK220">
        <v>103</v>
      </c>
      <c r="AL220" s="256">
        <v>5.4</v>
      </c>
      <c r="AM220" s="168">
        <v>103</v>
      </c>
      <c r="AN220" s="247">
        <v>0.55620000000000003</v>
      </c>
      <c r="AO220" s="223"/>
      <c r="AP220" s="252">
        <v>292.68233992021425</v>
      </c>
      <c r="AQ220" s="244">
        <v>9.3688257220094703E-3</v>
      </c>
      <c r="AR220" s="254">
        <v>9.4316290219857504E-3</v>
      </c>
    </row>
    <row r="221" spans="1:44" x14ac:dyDescent="0.3">
      <c r="A221" t="s">
        <v>28</v>
      </c>
      <c r="B221" s="168">
        <v>0</v>
      </c>
      <c r="C221" s="238">
        <v>0</v>
      </c>
      <c r="D221" s="223"/>
      <c r="E221" s="238">
        <v>0</v>
      </c>
      <c r="F221" s="240">
        <v>0</v>
      </c>
      <c r="G221" s="241">
        <v>0</v>
      </c>
      <c r="H221" s="235"/>
      <c r="I221" s="242">
        <v>0</v>
      </c>
      <c r="J221" s="241">
        <v>0</v>
      </c>
      <c r="K221" s="235"/>
      <c r="L221" s="243">
        <v>0</v>
      </c>
      <c r="M221" s="244">
        <v>0</v>
      </c>
      <c r="N221" s="333" t="s">
        <v>28</v>
      </c>
      <c r="O221">
        <v>10.5</v>
      </c>
      <c r="P221" s="168">
        <v>10.5</v>
      </c>
      <c r="Q221" s="223"/>
      <c r="R221">
        <v>10.5</v>
      </c>
      <c r="S221">
        <v>1070</v>
      </c>
      <c r="T221" s="246">
        <v>10.5</v>
      </c>
      <c r="U221" s="246">
        <v>1070</v>
      </c>
      <c r="V221" s="247">
        <v>11.234999999999999</v>
      </c>
      <c r="W221" s="251" t="s">
        <v>28</v>
      </c>
      <c r="X221" s="239" t="s">
        <v>194</v>
      </c>
      <c r="Y221" s="239" t="s">
        <v>194</v>
      </c>
      <c r="Z221" s="168">
        <v>0.64827586206896004</v>
      </c>
      <c r="AA221" s="168">
        <v>226.39999999999998</v>
      </c>
      <c r="AB221" s="247">
        <v>0.14676965517241253</v>
      </c>
      <c r="AC221" s="268"/>
      <c r="AD221">
        <v>28.3</v>
      </c>
      <c r="AE221">
        <v>202</v>
      </c>
      <c r="AF221" s="250">
        <v>28.3</v>
      </c>
      <c r="AG221" s="168">
        <v>202</v>
      </c>
      <c r="AH221" s="247">
        <v>5.7165999999999997</v>
      </c>
      <c r="AI221" s="251" t="s">
        <v>28</v>
      </c>
      <c r="AJ221" s="239" t="s">
        <v>194</v>
      </c>
      <c r="AK221" s="239" t="s">
        <v>194</v>
      </c>
      <c r="AL221" s="256">
        <v>37.766666666666779</v>
      </c>
      <c r="AM221" s="168">
        <v>142.64705882352942</v>
      </c>
      <c r="AN221" s="247">
        <v>5.3873039215686447</v>
      </c>
      <c r="AO221" s="223"/>
      <c r="AP221" s="252">
        <v>9.794759410028405</v>
      </c>
      <c r="AQ221" s="244">
        <v>3.1353239121493918E-4</v>
      </c>
      <c r="AR221" s="254">
        <v>3.1563413474203819E-4</v>
      </c>
    </row>
    <row r="222" spans="1:44" x14ac:dyDescent="0.3">
      <c r="A222" t="s">
        <v>30</v>
      </c>
      <c r="B222" s="332" t="s">
        <v>194</v>
      </c>
      <c r="C222" s="238">
        <v>198372428.57142857</v>
      </c>
      <c r="D222" s="223"/>
      <c r="E222" s="332" t="s">
        <v>194</v>
      </c>
      <c r="F222" s="240">
        <v>1.7463472749560525E-2</v>
      </c>
      <c r="G222" s="241">
        <v>120425820.36603919</v>
      </c>
      <c r="H222" s="235"/>
      <c r="I222" s="242">
        <v>4.3022308838409186E-3</v>
      </c>
      <c r="J222" s="241">
        <v>3492008.9504106934</v>
      </c>
      <c r="K222" s="235"/>
      <c r="L222" s="243">
        <v>146.19086097794164</v>
      </c>
      <c r="M222" s="244">
        <v>5.9886614078302177E-3</v>
      </c>
      <c r="N222" s="333" t="s">
        <v>30</v>
      </c>
      <c r="O222">
        <v>449</v>
      </c>
      <c r="P222" s="168">
        <v>449</v>
      </c>
      <c r="Q222" s="223"/>
      <c r="R222">
        <v>580.29999999999995</v>
      </c>
      <c r="S222">
        <v>1257</v>
      </c>
      <c r="T222" s="246">
        <v>580.29999999999995</v>
      </c>
      <c r="U222" s="246">
        <v>1257</v>
      </c>
      <c r="V222" s="247">
        <v>729.43709999999999</v>
      </c>
      <c r="W222" s="251" t="s">
        <v>30</v>
      </c>
      <c r="X222" s="239" t="s">
        <v>194</v>
      </c>
      <c r="Y222" s="239" t="s">
        <v>194</v>
      </c>
      <c r="Z222" s="168">
        <v>0.64827586206896004</v>
      </c>
      <c r="AA222" s="168">
        <v>226.39999999999998</v>
      </c>
      <c r="AB222" s="247">
        <v>0.14676965517241253</v>
      </c>
      <c r="AC222" s="268"/>
      <c r="AD222" s="239" t="s">
        <v>194</v>
      </c>
      <c r="AE222" s="239" t="s">
        <v>194</v>
      </c>
      <c r="AF222" s="250">
        <v>443.05000000000047</v>
      </c>
      <c r="AG222" s="168">
        <v>231.35135135135135</v>
      </c>
      <c r="AH222" s="247">
        <v>102.50021621621632</v>
      </c>
      <c r="AI222" s="251" t="s">
        <v>30</v>
      </c>
      <c r="AJ222">
        <v>4.0999999999999996</v>
      </c>
      <c r="AK222">
        <v>122</v>
      </c>
      <c r="AL222" s="256">
        <v>4.0999999999999996</v>
      </c>
      <c r="AM222" s="168">
        <v>122</v>
      </c>
      <c r="AN222" s="247">
        <v>0.50019999999999998</v>
      </c>
      <c r="AO222" s="223"/>
      <c r="AP222" s="252">
        <v>362.67371492557692</v>
      </c>
      <c r="AQ222" s="244">
        <v>1.1609264945803456E-2</v>
      </c>
      <c r="AR222" s="254">
        <v>1.1687086881073592E-2</v>
      </c>
    </row>
    <row r="223" spans="1:44" x14ac:dyDescent="0.3">
      <c r="A223" t="s">
        <v>32</v>
      </c>
      <c r="B223" s="332" t="s">
        <v>194</v>
      </c>
      <c r="C223" s="238">
        <v>198372428.57142857</v>
      </c>
      <c r="D223" s="223"/>
      <c r="E223" s="332" t="s">
        <v>194</v>
      </c>
      <c r="F223" s="240">
        <v>1.7463472749560525E-2</v>
      </c>
      <c r="G223" s="241">
        <v>120425820.36603919</v>
      </c>
      <c r="H223" s="235"/>
      <c r="I223" s="242">
        <v>4.3022308838409186E-3</v>
      </c>
      <c r="J223" s="241">
        <v>3492008.9504106934</v>
      </c>
      <c r="K223" s="235"/>
      <c r="L223" s="243">
        <v>146.19086097794164</v>
      </c>
      <c r="M223" s="244">
        <v>5.9886614078302177E-3</v>
      </c>
      <c r="N223" s="333" t="s">
        <v>32</v>
      </c>
      <c r="O223">
        <v>2647.2</v>
      </c>
      <c r="P223" s="168">
        <v>2647.2</v>
      </c>
      <c r="Q223" s="223"/>
      <c r="R223" s="239" t="s">
        <v>194</v>
      </c>
      <c r="S223" s="239" t="s">
        <v>194</v>
      </c>
      <c r="T223" s="246">
        <v>262.35000000000036</v>
      </c>
      <c r="U223" s="246">
        <v>1169.3055555555557</v>
      </c>
      <c r="V223" s="247">
        <v>306.76731250000046</v>
      </c>
      <c r="W223" s="251" t="s">
        <v>32</v>
      </c>
      <c r="X223">
        <v>82.6</v>
      </c>
      <c r="Y223">
        <v>454</v>
      </c>
      <c r="Z223" s="168">
        <v>82.6</v>
      </c>
      <c r="AA223" s="168">
        <v>454</v>
      </c>
      <c r="AB223" s="247">
        <v>37.500399999999992</v>
      </c>
      <c r="AC223" s="268"/>
      <c r="AD223">
        <v>9237.1</v>
      </c>
      <c r="AE223">
        <v>275</v>
      </c>
      <c r="AF223" s="250">
        <v>9237.1</v>
      </c>
      <c r="AG223" s="168">
        <v>275</v>
      </c>
      <c r="AH223" s="247">
        <v>2540.2024999999999</v>
      </c>
      <c r="AI223" s="251" t="s">
        <v>32</v>
      </c>
      <c r="AJ223">
        <v>198</v>
      </c>
      <c r="AK223">
        <v>135</v>
      </c>
      <c r="AL223" s="256">
        <v>198</v>
      </c>
      <c r="AM223" s="168">
        <v>135</v>
      </c>
      <c r="AN223" s="247">
        <v>26.729999999999997</v>
      </c>
      <c r="AO223" s="223"/>
      <c r="AP223" s="252">
        <v>1268.1188125650001</v>
      </c>
      <c r="AQ223" s="244">
        <v>4.0592760577771114E-2</v>
      </c>
      <c r="AR223" s="254">
        <v>4.0864871447913786E-2</v>
      </c>
    </row>
    <row r="224" spans="1:44" x14ac:dyDescent="0.3">
      <c r="A224" t="s">
        <v>34</v>
      </c>
      <c r="B224" s="332" t="s">
        <v>194</v>
      </c>
      <c r="C224" s="238">
        <v>198372428.57142857</v>
      </c>
      <c r="D224" s="223"/>
      <c r="E224" s="332" t="s">
        <v>194</v>
      </c>
      <c r="F224" s="240">
        <v>1.7463472749560525E-2</v>
      </c>
      <c r="G224" s="241">
        <v>120425820.36603919</v>
      </c>
      <c r="H224" s="235"/>
      <c r="I224" s="242">
        <v>4.3022308838409186E-3</v>
      </c>
      <c r="J224" s="241">
        <v>3492008.9504106934</v>
      </c>
      <c r="K224" s="235"/>
      <c r="L224" s="243">
        <v>146.19086097794164</v>
      </c>
      <c r="M224" s="244">
        <v>5.9886614078302177E-3</v>
      </c>
      <c r="N224" s="333" t="s">
        <v>34</v>
      </c>
      <c r="O224">
        <v>1438.1</v>
      </c>
      <c r="P224" s="168">
        <v>1438.1</v>
      </c>
      <c r="Q224" s="223"/>
      <c r="R224" s="239" t="s">
        <v>194</v>
      </c>
      <c r="S224" s="239" t="s">
        <v>194</v>
      </c>
      <c r="T224" s="246">
        <v>262.35000000000036</v>
      </c>
      <c r="U224" s="246">
        <v>1169.3055555555557</v>
      </c>
      <c r="V224" s="247">
        <v>306.76731250000046</v>
      </c>
      <c r="W224" s="251" t="s">
        <v>34</v>
      </c>
      <c r="X224">
        <v>5.7</v>
      </c>
      <c r="Y224">
        <v>128</v>
      </c>
      <c r="Z224" s="168">
        <v>5.7</v>
      </c>
      <c r="AA224" s="168">
        <v>128</v>
      </c>
      <c r="AB224" s="247">
        <v>0.72960000000000003</v>
      </c>
      <c r="AC224" s="268"/>
      <c r="AD224">
        <v>7153.1</v>
      </c>
      <c r="AE224">
        <v>261</v>
      </c>
      <c r="AF224" s="250">
        <v>7153.1</v>
      </c>
      <c r="AG224" s="168">
        <v>261</v>
      </c>
      <c r="AH224" s="247">
        <v>1866.9591000000003</v>
      </c>
      <c r="AI224" s="251" t="s">
        <v>34</v>
      </c>
      <c r="AJ224">
        <v>29.1</v>
      </c>
      <c r="AK224">
        <v>107</v>
      </c>
      <c r="AL224" s="256">
        <v>29.1</v>
      </c>
      <c r="AM224" s="168">
        <v>107</v>
      </c>
      <c r="AN224" s="247">
        <v>3.1137000000000001</v>
      </c>
      <c r="AO224" s="223"/>
      <c r="AP224" s="252">
        <v>948.54936676500029</v>
      </c>
      <c r="AQ224" s="244">
        <v>3.0363272715279936E-2</v>
      </c>
      <c r="AR224" s="254">
        <v>3.056681089404225E-2</v>
      </c>
    </row>
    <row r="225" spans="1:44" x14ac:dyDescent="0.3">
      <c r="A225" t="s">
        <v>36</v>
      </c>
      <c r="B225" s="168">
        <v>0</v>
      </c>
      <c r="C225" s="238">
        <v>0</v>
      </c>
      <c r="D225" s="223"/>
      <c r="E225" s="332" t="s">
        <v>194</v>
      </c>
      <c r="F225" s="240">
        <v>1.7463472749560525E-2</v>
      </c>
      <c r="G225" s="241">
        <v>120425820.36603919</v>
      </c>
      <c r="H225" s="235"/>
      <c r="I225" s="242">
        <v>0</v>
      </c>
      <c r="J225" s="241">
        <v>0</v>
      </c>
      <c r="K225" s="235"/>
      <c r="L225" s="243">
        <v>54.625152118035373</v>
      </c>
      <c r="M225" s="244">
        <v>2.2377017153999354E-3</v>
      </c>
      <c r="N225" s="333" t="s">
        <v>36</v>
      </c>
      <c r="O225">
        <v>6573.8</v>
      </c>
      <c r="P225" s="168">
        <v>6573.8</v>
      </c>
      <c r="Q225" s="223"/>
      <c r="R225" s="239" t="s">
        <v>194</v>
      </c>
      <c r="S225" s="239" t="s">
        <v>194</v>
      </c>
      <c r="T225" s="246">
        <v>262.35000000000036</v>
      </c>
      <c r="U225" s="246">
        <v>1169.3055555555557</v>
      </c>
      <c r="V225" s="247">
        <v>306.76731250000046</v>
      </c>
      <c r="W225" s="251" t="s">
        <v>36</v>
      </c>
      <c r="X225" s="239" t="s">
        <v>194</v>
      </c>
      <c r="Y225" s="239" t="s">
        <v>194</v>
      </c>
      <c r="Z225" s="168">
        <v>0.64827586206896004</v>
      </c>
      <c r="AA225" s="168">
        <v>226.39999999999998</v>
      </c>
      <c r="AB225" s="247">
        <v>0.14676965517241253</v>
      </c>
      <c r="AC225" s="268"/>
      <c r="AD225">
        <v>29891</v>
      </c>
      <c r="AE225">
        <v>268</v>
      </c>
      <c r="AF225" s="250">
        <v>29891</v>
      </c>
      <c r="AG225" s="168">
        <v>268</v>
      </c>
      <c r="AH225" s="247">
        <v>8010.7880000000005</v>
      </c>
      <c r="AI225" s="251" t="s">
        <v>36</v>
      </c>
      <c r="AJ225">
        <v>396.5</v>
      </c>
      <c r="AK225">
        <v>150</v>
      </c>
      <c r="AL225" s="256">
        <v>396.5</v>
      </c>
      <c r="AM225" s="168">
        <v>150</v>
      </c>
      <c r="AN225" s="247">
        <v>59.475000000000001</v>
      </c>
      <c r="AO225" s="223"/>
      <c r="AP225" s="252">
        <v>3649.098336986794</v>
      </c>
      <c r="AQ225" s="244">
        <v>0.11680843596857776</v>
      </c>
      <c r="AR225" s="254">
        <v>0.1175914535485356</v>
      </c>
    </row>
    <row r="226" spans="1:44" x14ac:dyDescent="0.3">
      <c r="A226" t="s">
        <v>38</v>
      </c>
      <c r="B226" s="332" t="s">
        <v>194</v>
      </c>
      <c r="C226" s="238">
        <v>198372428.57142857</v>
      </c>
      <c r="D226" s="223"/>
      <c r="E226" s="332" t="s">
        <v>194</v>
      </c>
      <c r="F226" s="240">
        <v>1.7463472749560525E-2</v>
      </c>
      <c r="G226" s="241">
        <v>120425820.36603919</v>
      </c>
      <c r="H226" s="235"/>
      <c r="I226" s="242">
        <v>4.3022308838409186E-3</v>
      </c>
      <c r="J226" s="241">
        <v>3492008.9504106934</v>
      </c>
      <c r="K226" s="235"/>
      <c r="L226" s="243">
        <v>146.19086097794164</v>
      </c>
      <c r="M226" s="244">
        <v>5.9886614078302177E-3</v>
      </c>
      <c r="N226" s="333" t="s">
        <v>38</v>
      </c>
      <c r="O226">
        <v>5602.3</v>
      </c>
      <c r="P226" s="168">
        <v>5602.3</v>
      </c>
      <c r="Q226" s="223"/>
      <c r="R226">
        <v>7181.9</v>
      </c>
      <c r="S226">
        <v>1219</v>
      </c>
      <c r="T226" s="246">
        <v>7181.9</v>
      </c>
      <c r="U226" s="246">
        <v>1219</v>
      </c>
      <c r="V226" s="247">
        <v>8754.7361000000001</v>
      </c>
      <c r="W226" s="251" t="s">
        <v>38</v>
      </c>
      <c r="X226" s="239" t="s">
        <v>194</v>
      </c>
      <c r="Y226" s="239" t="s">
        <v>194</v>
      </c>
      <c r="Z226" s="168">
        <v>0.64827586206896004</v>
      </c>
      <c r="AA226" s="168">
        <v>226.39999999999998</v>
      </c>
      <c r="AB226" s="247">
        <v>0.14676965517241253</v>
      </c>
      <c r="AC226" s="268"/>
      <c r="AD226">
        <v>217.8</v>
      </c>
      <c r="AE226">
        <v>402</v>
      </c>
      <c r="AF226" s="250">
        <v>4288.9400000000051</v>
      </c>
      <c r="AG226" s="168">
        <v>402</v>
      </c>
      <c r="AH226" s="247">
        <v>1724.1538800000019</v>
      </c>
      <c r="AI226" s="251" t="s">
        <v>38</v>
      </c>
      <c r="AJ226">
        <v>3</v>
      </c>
      <c r="AK226">
        <v>108</v>
      </c>
      <c r="AL226" s="256">
        <v>3</v>
      </c>
      <c r="AM226" s="168">
        <v>108</v>
      </c>
      <c r="AN226" s="247">
        <v>0.32400000000000001</v>
      </c>
      <c r="AO226" s="223"/>
      <c r="AP226" s="252">
        <v>4564.8095425497941</v>
      </c>
      <c r="AQ226" s="244">
        <v>0.14612055196078155</v>
      </c>
      <c r="AR226" s="254">
        <v>0.14710006136033565</v>
      </c>
    </row>
    <row r="227" spans="1:44" x14ac:dyDescent="0.3">
      <c r="A227" t="s">
        <v>40</v>
      </c>
      <c r="B227" s="237">
        <v>1427100000</v>
      </c>
      <c r="C227" s="238">
        <v>1427100000</v>
      </c>
      <c r="D227" s="223"/>
      <c r="E227" s="332" t="s">
        <v>194</v>
      </c>
      <c r="F227" s="240">
        <v>1.7463472749560525E-2</v>
      </c>
      <c r="G227" s="241">
        <v>120425820.36603919</v>
      </c>
      <c r="H227" s="235"/>
      <c r="I227" s="242">
        <v>3.0950438720462756E-2</v>
      </c>
      <c r="J227" s="241">
        <v>25121666.397992887</v>
      </c>
      <c r="K227" s="235"/>
      <c r="L227" s="243">
        <v>713.35289999616498</v>
      </c>
      <c r="M227" s="244">
        <v>2.9222271172035831E-2</v>
      </c>
      <c r="N227" s="333" t="s">
        <v>40</v>
      </c>
      <c r="O227">
        <v>501</v>
      </c>
      <c r="P227" s="168">
        <v>501</v>
      </c>
      <c r="Q227" s="223"/>
      <c r="R227">
        <v>16.399999999999999</v>
      </c>
      <c r="S227">
        <v>870</v>
      </c>
      <c r="T227" s="246">
        <v>16.399999999999999</v>
      </c>
      <c r="U227" s="246">
        <v>870</v>
      </c>
      <c r="V227" s="247">
        <v>14.267999999999999</v>
      </c>
      <c r="W227" s="251" t="s">
        <v>40</v>
      </c>
      <c r="X227" s="239" t="s">
        <v>194</v>
      </c>
      <c r="Y227" s="239" t="s">
        <v>194</v>
      </c>
      <c r="Z227" s="168">
        <v>0.64827586206896004</v>
      </c>
      <c r="AA227" s="168">
        <v>226.39999999999998</v>
      </c>
      <c r="AB227" s="247">
        <v>0.14676965517241253</v>
      </c>
      <c r="AC227" s="268"/>
      <c r="AD227">
        <v>2488.3000000000002</v>
      </c>
      <c r="AE227">
        <v>264</v>
      </c>
      <c r="AF227" s="250">
        <v>4288.9400000000051</v>
      </c>
      <c r="AG227" s="168">
        <v>264</v>
      </c>
      <c r="AH227" s="247">
        <v>1132.2801600000014</v>
      </c>
      <c r="AI227" s="251" t="s">
        <v>40</v>
      </c>
      <c r="AJ227">
        <v>11.3</v>
      </c>
      <c r="AK227">
        <v>123</v>
      </c>
      <c r="AL227" s="256">
        <v>11.3</v>
      </c>
      <c r="AM227" s="168">
        <v>123</v>
      </c>
      <c r="AN227" s="247">
        <v>1.3899000000000001</v>
      </c>
      <c r="AO227" s="223"/>
      <c r="AP227" s="252">
        <v>500.10575179779369</v>
      </c>
      <c r="AQ227" s="244">
        <v>1.6008494507886273E-2</v>
      </c>
      <c r="AR227" s="254">
        <v>1.6115806385871741E-2</v>
      </c>
    </row>
    <row r="228" spans="1:44" x14ac:dyDescent="0.3">
      <c r="A228" t="s">
        <v>42</v>
      </c>
      <c r="B228" s="237">
        <v>1018755000</v>
      </c>
      <c r="C228" s="238">
        <v>1018755000</v>
      </c>
      <c r="D228" s="223"/>
      <c r="E228" s="238">
        <v>0</v>
      </c>
      <c r="F228" s="240">
        <v>0</v>
      </c>
      <c r="G228" s="241">
        <v>0</v>
      </c>
      <c r="H228" s="235"/>
      <c r="I228" s="242">
        <v>2.2094397168148719E-2</v>
      </c>
      <c r="J228" s="241">
        <v>17933447.727059942</v>
      </c>
      <c r="K228" s="235"/>
      <c r="L228" s="243">
        <v>470.24187988899445</v>
      </c>
      <c r="M228" s="244">
        <v>1.9263306745704648E-2</v>
      </c>
      <c r="N228" s="333" t="s">
        <v>42</v>
      </c>
      <c r="O228">
        <v>13.2</v>
      </c>
      <c r="P228" s="168">
        <v>13.2</v>
      </c>
      <c r="Q228" s="223"/>
      <c r="R228">
        <v>13.7</v>
      </c>
      <c r="S228">
        <v>865</v>
      </c>
      <c r="T228" s="246">
        <v>13.7</v>
      </c>
      <c r="U228" s="246">
        <v>865</v>
      </c>
      <c r="V228" s="247">
        <v>11.8505</v>
      </c>
      <c r="W228" s="251" t="s">
        <v>42</v>
      </c>
      <c r="X228">
        <v>7.8</v>
      </c>
      <c r="Y228">
        <v>486</v>
      </c>
      <c r="Z228" s="168">
        <v>7.8</v>
      </c>
      <c r="AA228" s="168">
        <v>486</v>
      </c>
      <c r="AB228" s="247">
        <v>3.7907999999999999</v>
      </c>
      <c r="AC228" s="268"/>
      <c r="AD228">
        <v>22.9</v>
      </c>
      <c r="AE228">
        <v>198</v>
      </c>
      <c r="AF228" s="250">
        <v>22.9</v>
      </c>
      <c r="AG228" s="168">
        <v>198</v>
      </c>
      <c r="AH228" s="247">
        <v>4.5341999999999993</v>
      </c>
      <c r="AI228" s="251" t="s">
        <v>42</v>
      </c>
      <c r="AJ228">
        <v>1.7</v>
      </c>
      <c r="AK228">
        <v>91</v>
      </c>
      <c r="AL228" s="256">
        <v>1.7</v>
      </c>
      <c r="AM228" s="168">
        <v>91</v>
      </c>
      <c r="AN228" s="247">
        <v>0.1547</v>
      </c>
      <c r="AO228" s="223"/>
      <c r="AP228" s="252">
        <v>8.8558351199999983</v>
      </c>
      <c r="AQ228" s="244">
        <v>2.8347721931138125E-4</v>
      </c>
      <c r="AR228" s="254">
        <v>2.8537748999301325E-4</v>
      </c>
    </row>
    <row r="229" spans="1:44" x14ac:dyDescent="0.3">
      <c r="A229" t="s">
        <v>44</v>
      </c>
      <c r="B229" s="332" t="s">
        <v>194</v>
      </c>
      <c r="C229" s="238">
        <v>198372428.57142857</v>
      </c>
      <c r="D229" s="223"/>
      <c r="E229" s="332" t="s">
        <v>194</v>
      </c>
      <c r="F229" s="240">
        <v>1.7463472749560525E-2</v>
      </c>
      <c r="G229" s="241">
        <v>120425820.36603919</v>
      </c>
      <c r="H229" s="235"/>
      <c r="I229" s="242">
        <v>4.3022308838409186E-3</v>
      </c>
      <c r="J229" s="241">
        <v>3492008.9504106934</v>
      </c>
      <c r="K229" s="235"/>
      <c r="L229" s="243">
        <v>146.19086097794164</v>
      </c>
      <c r="M229" s="244">
        <v>5.9886614078302177E-3</v>
      </c>
      <c r="N229" s="333" t="s">
        <v>44</v>
      </c>
      <c r="O229" s="255" t="s">
        <v>60</v>
      </c>
      <c r="P229" s="256">
        <v>2.4666666666666668</v>
      </c>
      <c r="Q229" s="223"/>
      <c r="R229" s="255" t="s">
        <v>60</v>
      </c>
      <c r="S229" s="255" t="s">
        <v>60</v>
      </c>
      <c r="T229" s="246">
        <v>2.6166666666666667</v>
      </c>
      <c r="U229" s="246">
        <v>1031</v>
      </c>
      <c r="V229" s="247">
        <v>2.6977833333333336</v>
      </c>
      <c r="W229" s="251" t="s">
        <v>44</v>
      </c>
      <c r="X229" s="255" t="s">
        <v>60</v>
      </c>
      <c r="Y229" s="255" t="s">
        <v>60</v>
      </c>
      <c r="Z229" s="168">
        <v>2.0666666666666669</v>
      </c>
      <c r="AA229" s="168">
        <v>210</v>
      </c>
      <c r="AB229" s="247">
        <v>0.43400000000000011</v>
      </c>
      <c r="AC229" s="268"/>
      <c r="AD229" s="255" t="s">
        <v>60</v>
      </c>
      <c r="AE229" s="255" t="s">
        <v>60</v>
      </c>
      <c r="AF229" s="257">
        <v>3.8000000000000003</v>
      </c>
      <c r="AG229" s="168">
        <v>212</v>
      </c>
      <c r="AH229" s="247">
        <v>0.80560000000000009</v>
      </c>
      <c r="AI229" s="251" t="s">
        <v>44</v>
      </c>
      <c r="AJ229" s="255" t="s">
        <v>60</v>
      </c>
      <c r="AK229" s="255" t="s">
        <v>60</v>
      </c>
      <c r="AL229" s="256">
        <v>3.9499999999999997</v>
      </c>
      <c r="AM229" s="168">
        <v>96</v>
      </c>
      <c r="AN229" s="247">
        <v>0.37919999999999993</v>
      </c>
      <c r="AO229" s="223"/>
      <c r="AP229" s="252">
        <v>1.8803037000000002</v>
      </c>
      <c r="AQ229" s="244">
        <v>6.0188932733528781E-5</v>
      </c>
      <c r="AR229" s="254">
        <v>6.0592405240102974E-5</v>
      </c>
    </row>
    <row r="230" spans="1:44" x14ac:dyDescent="0.3">
      <c r="A230" t="s">
        <v>46</v>
      </c>
      <c r="B230" s="237">
        <v>747306000</v>
      </c>
      <c r="C230" s="238">
        <v>747306000</v>
      </c>
      <c r="D230" s="223"/>
      <c r="E230" s="332" t="s">
        <v>194</v>
      </c>
      <c r="F230" s="240">
        <v>1.7463472749560525E-2</v>
      </c>
      <c r="G230" s="241">
        <v>120425820.36603919</v>
      </c>
      <c r="H230" s="235"/>
      <c r="I230" s="242">
        <v>1.6207307517647075E-2</v>
      </c>
      <c r="J230" s="241">
        <v>13155050.122078672</v>
      </c>
      <c r="K230" s="235"/>
      <c r="L230" s="243">
        <v>399.57028445341024</v>
      </c>
      <c r="M230" s="244">
        <v>1.636826766197743E-2</v>
      </c>
      <c r="N230" s="333" t="s">
        <v>46</v>
      </c>
      <c r="O230" s="261" t="s">
        <v>200</v>
      </c>
      <c r="P230" s="256">
        <v>16.55</v>
      </c>
      <c r="Q230" s="223"/>
      <c r="R230" s="261" t="s">
        <v>200</v>
      </c>
      <c r="S230" s="261" t="s">
        <v>200</v>
      </c>
      <c r="T230" s="246">
        <v>18.7</v>
      </c>
      <c r="U230" s="246">
        <v>1247</v>
      </c>
      <c r="V230" s="247">
        <v>23.318899999999999</v>
      </c>
      <c r="W230" s="251" t="s">
        <v>46</v>
      </c>
      <c r="X230" s="334" t="s">
        <v>200</v>
      </c>
      <c r="Y230" s="334" t="s">
        <v>200</v>
      </c>
      <c r="Z230" s="168">
        <v>0.5</v>
      </c>
      <c r="AA230" s="168">
        <v>281</v>
      </c>
      <c r="AB230" s="247">
        <v>0.14049999999999999</v>
      </c>
      <c r="AC230" s="268"/>
      <c r="AD230" s="261" t="s">
        <v>200</v>
      </c>
      <c r="AE230" s="261" t="s">
        <v>200</v>
      </c>
      <c r="AF230" s="250">
        <v>9.25</v>
      </c>
      <c r="AG230" s="168">
        <v>250</v>
      </c>
      <c r="AH230" s="247">
        <v>2.3125</v>
      </c>
      <c r="AI230" s="251" t="s">
        <v>46</v>
      </c>
      <c r="AJ230" s="261" t="s">
        <v>200</v>
      </c>
      <c r="AK230" s="261" t="s">
        <v>200</v>
      </c>
      <c r="AL230" s="256">
        <v>16.850000000000001</v>
      </c>
      <c r="AM230" s="168">
        <v>106</v>
      </c>
      <c r="AN230" s="247">
        <v>1.7861000000000002</v>
      </c>
      <c r="AO230" s="223"/>
      <c r="AP230" s="252">
        <v>12.0042648</v>
      </c>
      <c r="AQ230" s="244">
        <v>3.8425914205384332E-4</v>
      </c>
      <c r="AR230" s="254">
        <v>3.8683499765016871E-4</v>
      </c>
    </row>
    <row r="231" spans="1:44" x14ac:dyDescent="0.3">
      <c r="A231" t="s">
        <v>48</v>
      </c>
      <c r="B231" s="168">
        <v>0</v>
      </c>
      <c r="C231" s="238">
        <v>0</v>
      </c>
      <c r="D231" s="223"/>
      <c r="E231" s="238">
        <v>0</v>
      </c>
      <c r="F231" s="240">
        <v>0</v>
      </c>
      <c r="G231" s="241">
        <v>0</v>
      </c>
      <c r="H231" s="235"/>
      <c r="I231" s="242">
        <v>0</v>
      </c>
      <c r="J231" s="241">
        <v>0</v>
      </c>
      <c r="K231" s="235"/>
      <c r="L231" s="243">
        <v>0</v>
      </c>
      <c r="M231" s="244">
        <v>0</v>
      </c>
      <c r="N231" s="333" t="s">
        <v>48</v>
      </c>
      <c r="O231" s="255" t="s">
        <v>60</v>
      </c>
      <c r="P231" s="256">
        <v>2.4666666666666668</v>
      </c>
      <c r="Q231" s="223"/>
      <c r="R231" s="255" t="s">
        <v>60</v>
      </c>
      <c r="S231" s="255" t="s">
        <v>60</v>
      </c>
      <c r="T231" s="246">
        <v>2.6166666666666667</v>
      </c>
      <c r="U231" s="246">
        <v>1031</v>
      </c>
      <c r="V231" s="247">
        <v>2.6977833333333336</v>
      </c>
      <c r="W231" s="251" t="s">
        <v>48</v>
      </c>
      <c r="X231" s="255" t="s">
        <v>60</v>
      </c>
      <c r="Y231" s="255" t="s">
        <v>60</v>
      </c>
      <c r="Z231" s="168">
        <v>2.0666666666666669</v>
      </c>
      <c r="AA231" s="168">
        <v>210</v>
      </c>
      <c r="AB231" s="247">
        <v>0.43400000000000011</v>
      </c>
      <c r="AC231" s="268"/>
      <c r="AD231" s="255" t="s">
        <v>60</v>
      </c>
      <c r="AE231" s="255" t="s">
        <v>60</v>
      </c>
      <c r="AF231" s="257">
        <v>3.8000000000000003</v>
      </c>
      <c r="AG231" s="168">
        <v>212</v>
      </c>
      <c r="AH231" s="247">
        <v>0.80560000000000009</v>
      </c>
      <c r="AI231" s="251" t="s">
        <v>48</v>
      </c>
      <c r="AJ231" s="255" t="s">
        <v>60</v>
      </c>
      <c r="AK231" s="255" t="s">
        <v>60</v>
      </c>
      <c r="AL231" s="256">
        <v>3.9499999999999997</v>
      </c>
      <c r="AM231" s="168">
        <v>96</v>
      </c>
      <c r="AN231" s="247">
        <v>0.37919999999999993</v>
      </c>
      <c r="AO231" s="223"/>
      <c r="AP231" s="252">
        <v>1.8803037000000002</v>
      </c>
      <c r="AQ231" s="244">
        <v>6.0188932733528781E-5</v>
      </c>
      <c r="AR231" s="254">
        <v>6.0592405240102974E-5</v>
      </c>
    </row>
    <row r="232" spans="1:44" x14ac:dyDescent="0.3">
      <c r="A232" t="s">
        <v>50</v>
      </c>
      <c r="B232" s="332" t="s">
        <v>194</v>
      </c>
      <c r="C232" s="238">
        <v>198372428.57142857</v>
      </c>
      <c r="D232" s="223"/>
      <c r="E232" s="332" t="s">
        <v>194</v>
      </c>
      <c r="F232" s="240">
        <v>1.7463472749560525E-2</v>
      </c>
      <c r="G232" s="241">
        <v>120425820.36603919</v>
      </c>
      <c r="H232" s="235"/>
      <c r="I232" s="242">
        <v>4.3022308838409186E-3</v>
      </c>
      <c r="J232" s="241">
        <v>3492008.9504106934</v>
      </c>
      <c r="K232" s="235"/>
      <c r="L232" s="243">
        <v>146.19086097794164</v>
      </c>
      <c r="M232" s="244">
        <v>5.9886614078302177E-3</v>
      </c>
      <c r="N232" s="333" t="s">
        <v>50</v>
      </c>
      <c r="O232">
        <v>381.8</v>
      </c>
      <c r="P232" s="168">
        <v>381.8</v>
      </c>
      <c r="Q232" s="223"/>
      <c r="R232">
        <v>430.8</v>
      </c>
      <c r="S232">
        <v>1342</v>
      </c>
      <c r="T232" s="246">
        <v>471.78333333333347</v>
      </c>
      <c r="U232" s="246">
        <v>1345.7631578947369</v>
      </c>
      <c r="V232" s="247">
        <v>634.90862850877215</v>
      </c>
      <c r="W232" s="251" t="s">
        <v>50</v>
      </c>
      <c r="X232">
        <v>24</v>
      </c>
      <c r="Y232">
        <v>434</v>
      </c>
      <c r="Z232" s="168">
        <v>24</v>
      </c>
      <c r="AA232" s="168">
        <v>434</v>
      </c>
      <c r="AB232" s="247">
        <v>10.416</v>
      </c>
      <c r="AC232" s="268"/>
      <c r="AD232">
        <v>125.6</v>
      </c>
      <c r="AE232">
        <v>379</v>
      </c>
      <c r="AF232" s="250">
        <v>125.6</v>
      </c>
      <c r="AG232" s="168">
        <v>379</v>
      </c>
      <c r="AH232" s="247">
        <v>47.602399999999996</v>
      </c>
      <c r="AI232" s="251" t="s">
        <v>50</v>
      </c>
      <c r="AJ232">
        <v>193.4</v>
      </c>
      <c r="AK232">
        <v>120</v>
      </c>
      <c r="AL232" s="256">
        <v>46.150000000000034</v>
      </c>
      <c r="AM232" s="168">
        <v>120</v>
      </c>
      <c r="AN232" s="247">
        <v>5.5380000000000038</v>
      </c>
      <c r="AO232" s="223"/>
      <c r="AP232" s="252">
        <v>304.25136641842118</v>
      </c>
      <c r="AQ232" s="244">
        <v>9.7391527908191472E-3</v>
      </c>
      <c r="AR232" s="254">
        <v>9.8044385536655756E-3</v>
      </c>
    </row>
    <row r="233" spans="1:44" x14ac:dyDescent="0.3">
      <c r="A233" t="s">
        <v>52</v>
      </c>
      <c r="B233" s="332" t="s">
        <v>194</v>
      </c>
      <c r="C233" s="238">
        <v>198372428.57142857</v>
      </c>
      <c r="D233" s="223"/>
      <c r="E233" s="238">
        <v>988095000</v>
      </c>
      <c r="F233" s="240">
        <v>0.1448358382051933</v>
      </c>
      <c r="G233" s="241">
        <v>998768966.76820815</v>
      </c>
      <c r="H233" s="235"/>
      <c r="I233" s="242">
        <v>4.3022308838409186E-3</v>
      </c>
      <c r="J233" s="241">
        <v>3492008.9504106934</v>
      </c>
      <c r="K233" s="235"/>
      <c r="L233" s="243">
        <v>544.6073121859655</v>
      </c>
      <c r="M233" s="244">
        <v>2.2309662663539204E-2</v>
      </c>
      <c r="N233" s="333" t="s">
        <v>52</v>
      </c>
      <c r="O233">
        <v>2294.5</v>
      </c>
      <c r="P233" s="168">
        <v>2294.5</v>
      </c>
      <c r="Q233" s="223"/>
      <c r="R233">
        <v>701.1</v>
      </c>
      <c r="S233">
        <v>1388</v>
      </c>
      <c r="T233" s="246">
        <v>471.78333333333347</v>
      </c>
      <c r="U233" s="246">
        <v>1345.7631578947369</v>
      </c>
      <c r="V233" s="247">
        <v>634.90862850877215</v>
      </c>
      <c r="W233" s="251" t="s">
        <v>52</v>
      </c>
      <c r="X233" s="239" t="s">
        <v>194</v>
      </c>
      <c r="Y233" s="239" t="s">
        <v>194</v>
      </c>
      <c r="Z233" s="168">
        <v>0.64827586206896004</v>
      </c>
      <c r="AA233" s="168">
        <v>226.39999999999998</v>
      </c>
      <c r="AB233" s="247">
        <v>0.14676965517241253</v>
      </c>
      <c r="AC233" s="268"/>
      <c r="AD233">
        <v>9089.7000000000007</v>
      </c>
      <c r="AE233">
        <v>264</v>
      </c>
      <c r="AF233" s="250">
        <v>9089.7000000000007</v>
      </c>
      <c r="AG233" s="168">
        <v>264</v>
      </c>
      <c r="AH233" s="247">
        <v>2399.6808000000001</v>
      </c>
      <c r="AI233" s="251" t="s">
        <v>52</v>
      </c>
      <c r="AJ233">
        <v>3</v>
      </c>
      <c r="AK233">
        <v>123</v>
      </c>
      <c r="AL233" s="256">
        <v>3</v>
      </c>
      <c r="AM233" s="168">
        <v>123</v>
      </c>
      <c r="AN233" s="247">
        <v>0.36899999999999999</v>
      </c>
      <c r="AO233" s="223"/>
      <c r="AP233" s="252">
        <v>1322.0918243202143</v>
      </c>
      <c r="AQ233" s="244">
        <v>4.2320448490080466E-2</v>
      </c>
      <c r="AR233" s="254">
        <v>4.2604140801210694E-2</v>
      </c>
    </row>
    <row r="234" spans="1:44" x14ac:dyDescent="0.3">
      <c r="A234" t="s">
        <v>54</v>
      </c>
      <c r="B234" s="237">
        <v>4259532000</v>
      </c>
      <c r="C234" s="238">
        <v>4259532000</v>
      </c>
      <c r="D234" s="223"/>
      <c r="E234" s="168">
        <v>0</v>
      </c>
      <c r="F234" s="240">
        <v>0</v>
      </c>
      <c r="G234" s="241">
        <v>0</v>
      </c>
      <c r="H234" s="235"/>
      <c r="I234" s="242">
        <v>9.2379219496776799E-2</v>
      </c>
      <c r="J234" s="241">
        <v>74981810.60582681</v>
      </c>
      <c r="K234" s="235"/>
      <c r="L234" s="243">
        <v>1966.1354644908029</v>
      </c>
      <c r="M234" s="244">
        <v>8.0542104342206711E-2</v>
      </c>
      <c r="N234" s="333" t="s">
        <v>54</v>
      </c>
      <c r="O234">
        <v>298.3</v>
      </c>
      <c r="P234" s="168">
        <v>298.3</v>
      </c>
      <c r="Q234" s="223"/>
      <c r="R234">
        <v>19.899999999999999</v>
      </c>
      <c r="S234">
        <v>1006</v>
      </c>
      <c r="T234" s="246">
        <v>19.899999999999999</v>
      </c>
      <c r="U234" s="246">
        <v>1006</v>
      </c>
      <c r="V234" s="247">
        <v>20.019400000000001</v>
      </c>
      <c r="W234" s="251" t="s">
        <v>54</v>
      </c>
      <c r="X234" s="239" t="s">
        <v>194</v>
      </c>
      <c r="Y234" s="239" t="s">
        <v>194</v>
      </c>
      <c r="Z234" s="168">
        <v>0.64827586206896004</v>
      </c>
      <c r="AA234" s="168">
        <v>226.39999999999998</v>
      </c>
      <c r="AB234" s="247">
        <v>0.14676965517241253</v>
      </c>
      <c r="AC234" s="268"/>
      <c r="AD234" s="239" t="s">
        <v>194</v>
      </c>
      <c r="AE234" s="239" t="s">
        <v>194</v>
      </c>
      <c r="AF234" s="250">
        <v>443.05000000000047</v>
      </c>
      <c r="AG234" s="168">
        <v>231.35135135135135</v>
      </c>
      <c r="AH234" s="247">
        <v>102.50021621621632</v>
      </c>
      <c r="AI234" s="251" t="s">
        <v>54</v>
      </c>
      <c r="AJ234" s="239" t="s">
        <v>194</v>
      </c>
      <c r="AK234" s="239" t="s">
        <v>194</v>
      </c>
      <c r="AL234" s="256">
        <v>37.766666666666779</v>
      </c>
      <c r="AM234" s="168">
        <v>142.64705882352942</v>
      </c>
      <c r="AN234" s="247">
        <v>5.3873039215686447</v>
      </c>
      <c r="AO234" s="223"/>
      <c r="AP234" s="252">
        <v>55.780187273812224</v>
      </c>
      <c r="AQ234" s="244">
        <v>1.7855359959601854E-3</v>
      </c>
      <c r="AR234" s="254">
        <v>1.7975052177282131E-3</v>
      </c>
    </row>
    <row r="235" spans="1:44" x14ac:dyDescent="0.3">
      <c r="A235" t="s">
        <v>56</v>
      </c>
      <c r="B235" s="237">
        <v>1887119000</v>
      </c>
      <c r="C235" s="238">
        <v>1887119000</v>
      </c>
      <c r="D235" s="223"/>
      <c r="E235" s="238">
        <v>573317000</v>
      </c>
      <c r="F235" s="240">
        <v>8.4037312457088439E-2</v>
      </c>
      <c r="G235" s="241">
        <v>579510297.81614995</v>
      </c>
      <c r="H235" s="235"/>
      <c r="I235" s="242">
        <v>4.0927167660094563E-2</v>
      </c>
      <c r="J235" s="241">
        <v>33219517.883339591</v>
      </c>
      <c r="K235" s="235"/>
      <c r="L235" s="243">
        <v>1133.9314228012881</v>
      </c>
      <c r="M235" s="244">
        <v>4.6451134533510408E-2</v>
      </c>
      <c r="N235" s="333" t="s">
        <v>56</v>
      </c>
      <c r="O235">
        <v>451.5</v>
      </c>
      <c r="P235" s="168">
        <v>451.5</v>
      </c>
      <c r="Q235" s="223"/>
      <c r="R235" s="239" t="s">
        <v>194</v>
      </c>
      <c r="S235" s="239" t="s">
        <v>194</v>
      </c>
      <c r="T235" s="246">
        <v>262.35000000000036</v>
      </c>
      <c r="U235" s="246">
        <v>1169.3055555555557</v>
      </c>
      <c r="V235" s="247">
        <v>306.76731250000046</v>
      </c>
      <c r="W235" s="251" t="s">
        <v>56</v>
      </c>
      <c r="X235" s="239" t="s">
        <v>194</v>
      </c>
      <c r="Y235" s="239" t="s">
        <v>194</v>
      </c>
      <c r="Z235" s="168">
        <v>0.64827586206896004</v>
      </c>
      <c r="AA235" s="168">
        <v>226.39999999999998</v>
      </c>
      <c r="AB235" s="247">
        <v>0.14676965517241253</v>
      </c>
      <c r="AC235" s="268"/>
      <c r="AD235">
        <v>2042.5</v>
      </c>
      <c r="AE235" s="239" t="s">
        <v>194</v>
      </c>
      <c r="AF235" s="250">
        <v>2042.5</v>
      </c>
      <c r="AG235" s="168">
        <v>231.35135135135135</v>
      </c>
      <c r="AH235" s="247">
        <v>472.53513513513519</v>
      </c>
      <c r="AI235" s="251" t="s">
        <v>56</v>
      </c>
      <c r="AJ235">
        <v>5.6</v>
      </c>
      <c r="AK235">
        <v>95</v>
      </c>
      <c r="AL235" s="256">
        <v>5.6</v>
      </c>
      <c r="AM235" s="168">
        <v>95</v>
      </c>
      <c r="AN235" s="247">
        <v>0.53200000000000003</v>
      </c>
      <c r="AO235" s="223"/>
      <c r="AP235" s="252">
        <v>339.7598182516582</v>
      </c>
      <c r="AQ235" s="244">
        <v>1.0875786101098996E-2</v>
      </c>
      <c r="AR235" s="254">
        <v>1.0948691209727558E-2</v>
      </c>
    </row>
    <row r="236" spans="1:44" x14ac:dyDescent="0.3">
      <c r="A236" t="s">
        <v>58</v>
      </c>
      <c r="B236" s="168">
        <v>0</v>
      </c>
      <c r="C236" s="238">
        <v>0</v>
      </c>
      <c r="D236" s="223"/>
      <c r="E236" s="238">
        <v>0</v>
      </c>
      <c r="F236" s="240">
        <v>0</v>
      </c>
      <c r="G236" s="241">
        <v>0</v>
      </c>
      <c r="H236" s="235"/>
      <c r="I236" s="242">
        <v>0</v>
      </c>
      <c r="J236" s="241">
        <v>0</v>
      </c>
      <c r="K236" s="235"/>
      <c r="L236" s="243">
        <v>0</v>
      </c>
      <c r="M236" s="244">
        <v>0</v>
      </c>
      <c r="N236" s="333" t="s">
        <v>58</v>
      </c>
      <c r="O236">
        <v>15.5</v>
      </c>
      <c r="P236" s="168">
        <v>15.5</v>
      </c>
      <c r="Q236" s="223"/>
      <c r="R236">
        <v>18.600000000000001</v>
      </c>
      <c r="S236">
        <v>1150</v>
      </c>
      <c r="T236" s="246">
        <v>18.600000000000001</v>
      </c>
      <c r="U236" s="246">
        <v>1150</v>
      </c>
      <c r="V236" s="247">
        <v>21.39</v>
      </c>
      <c r="W236" s="251" t="s">
        <v>58</v>
      </c>
      <c r="X236" s="239" t="s">
        <v>194</v>
      </c>
      <c r="Y236" s="239" t="s">
        <v>194</v>
      </c>
      <c r="Z236" s="168">
        <v>0.64827586206896004</v>
      </c>
      <c r="AA236" s="168">
        <v>226.39999999999998</v>
      </c>
      <c r="AB236" s="247">
        <v>0.14676965517241253</v>
      </c>
      <c r="AC236" s="268"/>
      <c r="AD236">
        <v>14.6</v>
      </c>
      <c r="AE236">
        <v>235</v>
      </c>
      <c r="AF236" s="250">
        <v>14.6</v>
      </c>
      <c r="AG236" s="168">
        <v>235</v>
      </c>
      <c r="AH236" s="247">
        <v>3.4309999999999996</v>
      </c>
      <c r="AI236" s="251" t="s">
        <v>58</v>
      </c>
      <c r="AJ236">
        <v>3.7</v>
      </c>
      <c r="AK236">
        <v>122</v>
      </c>
      <c r="AL236" s="256">
        <v>3.7</v>
      </c>
      <c r="AM236" s="168">
        <v>122</v>
      </c>
      <c r="AN236" s="247">
        <v>0.45140000000000002</v>
      </c>
      <c r="AO236" s="223"/>
      <c r="AP236" s="252">
        <v>11.072590301793102</v>
      </c>
      <c r="AQ236" s="244">
        <v>3.544360375723071E-4</v>
      </c>
      <c r="AR236" s="254">
        <v>3.5681197597169095E-4</v>
      </c>
    </row>
    <row r="237" spans="1:44" x14ac:dyDescent="0.3">
      <c r="A237" t="s">
        <v>60</v>
      </c>
      <c r="B237" s="332" t="s">
        <v>194</v>
      </c>
      <c r="C237" s="238">
        <v>198372428.57142857</v>
      </c>
      <c r="D237" s="223"/>
      <c r="E237" s="238">
        <v>0</v>
      </c>
      <c r="F237" s="240">
        <v>0</v>
      </c>
      <c r="G237" s="241">
        <v>0</v>
      </c>
      <c r="H237" s="235"/>
      <c r="I237" s="242">
        <v>4.3022308838409186E-3</v>
      </c>
      <c r="J237" s="241">
        <v>3492008.9504106934</v>
      </c>
      <c r="K237" s="235"/>
      <c r="L237" s="243">
        <v>91.56570885990628</v>
      </c>
      <c r="M237" s="244">
        <v>3.7509596924302827E-3</v>
      </c>
      <c r="N237" s="333" t="s">
        <v>60</v>
      </c>
      <c r="O237">
        <v>6800</v>
      </c>
      <c r="P237" s="168">
        <v>6800</v>
      </c>
      <c r="Q237" s="223"/>
      <c r="R237">
        <v>6902.6</v>
      </c>
      <c r="S237">
        <v>1278</v>
      </c>
      <c r="T237" s="246">
        <v>6902.6</v>
      </c>
      <c r="U237" s="246">
        <v>1278</v>
      </c>
      <c r="V237" s="247">
        <v>8821.5228000000006</v>
      </c>
      <c r="W237" s="251" t="s">
        <v>60</v>
      </c>
      <c r="X237" s="239" t="s">
        <v>194</v>
      </c>
      <c r="Y237" s="239" t="s">
        <v>194</v>
      </c>
      <c r="Z237" s="168">
        <v>0.64827586206896004</v>
      </c>
      <c r="AA237" s="168">
        <v>226.39999999999998</v>
      </c>
      <c r="AB237" s="247">
        <v>0.14676965517241253</v>
      </c>
      <c r="AC237" s="268"/>
      <c r="AD237">
        <v>6953.3</v>
      </c>
      <c r="AE237">
        <v>265</v>
      </c>
      <c r="AF237" s="250">
        <v>6953.3</v>
      </c>
      <c r="AG237" s="168">
        <v>265</v>
      </c>
      <c r="AH237" s="247">
        <v>1842.6244999999999</v>
      </c>
      <c r="AI237" s="251" t="s">
        <v>60</v>
      </c>
      <c r="AJ237">
        <v>1.7</v>
      </c>
      <c r="AK237">
        <v>121</v>
      </c>
      <c r="AL237" s="256">
        <v>1.7</v>
      </c>
      <c r="AM237" s="168">
        <v>121</v>
      </c>
      <c r="AN237" s="247">
        <v>0.20569999999999999</v>
      </c>
      <c r="AO237" s="223"/>
      <c r="AP237" s="252">
        <v>4645.4560996617929</v>
      </c>
      <c r="AQ237" s="244">
        <v>0.14870206589451723</v>
      </c>
      <c r="AR237" s="254">
        <v>0.14969888030099365</v>
      </c>
    </row>
    <row r="238" spans="1:44" x14ac:dyDescent="0.3">
      <c r="A238" t="s">
        <v>62</v>
      </c>
      <c r="B238" s="168">
        <v>0</v>
      </c>
      <c r="C238" s="238">
        <v>0</v>
      </c>
      <c r="D238" s="223"/>
      <c r="E238" s="238">
        <v>0</v>
      </c>
      <c r="F238" s="240">
        <v>0</v>
      </c>
      <c r="G238" s="241">
        <v>0</v>
      </c>
      <c r="H238" s="235"/>
      <c r="I238" s="242">
        <v>0</v>
      </c>
      <c r="J238" s="241">
        <v>0</v>
      </c>
      <c r="K238" s="235"/>
      <c r="L238" s="243">
        <v>0</v>
      </c>
      <c r="M238" s="244">
        <v>0</v>
      </c>
      <c r="N238" s="333" t="s">
        <v>62</v>
      </c>
      <c r="O238">
        <v>1</v>
      </c>
      <c r="P238" s="168">
        <v>1</v>
      </c>
      <c r="Q238" s="223"/>
      <c r="R238">
        <v>1.4</v>
      </c>
      <c r="S238">
        <v>1022</v>
      </c>
      <c r="T238" s="246">
        <v>1.4</v>
      </c>
      <c r="U238" s="246">
        <v>1022</v>
      </c>
      <c r="V238" s="247">
        <v>1.4308000000000001</v>
      </c>
      <c r="W238" s="251" t="s">
        <v>62</v>
      </c>
      <c r="X238" s="239" t="s">
        <v>194</v>
      </c>
      <c r="Y238" s="239" t="s">
        <v>194</v>
      </c>
      <c r="Z238" s="168">
        <v>0.64827586206896004</v>
      </c>
      <c r="AA238" s="168">
        <v>226.39999999999998</v>
      </c>
      <c r="AB238" s="247">
        <v>0.14676965517241253</v>
      </c>
      <c r="AC238" s="268"/>
      <c r="AD238" s="239" t="s">
        <v>194</v>
      </c>
      <c r="AE238" s="239" t="s">
        <v>194</v>
      </c>
      <c r="AF238" s="250">
        <v>443.05000000000047</v>
      </c>
      <c r="AG238" s="168">
        <v>231.35135135135135</v>
      </c>
      <c r="AH238" s="247">
        <v>102.50021621621632</v>
      </c>
      <c r="AI238" s="251" t="s">
        <v>62</v>
      </c>
      <c r="AJ238">
        <v>1.3</v>
      </c>
      <c r="AK238">
        <v>99</v>
      </c>
      <c r="AL238" s="256">
        <v>1.3</v>
      </c>
      <c r="AM238" s="168">
        <v>99</v>
      </c>
      <c r="AN238" s="247">
        <v>0.12870000000000001</v>
      </c>
      <c r="AO238" s="223"/>
      <c r="AP238" s="252">
        <v>45.392345245576927</v>
      </c>
      <c r="AQ238" s="244">
        <v>1.4530189004058993E-3</v>
      </c>
      <c r="AR238" s="254">
        <v>1.4627591159442263E-3</v>
      </c>
    </row>
    <row r="239" spans="1:44" x14ac:dyDescent="0.3">
      <c r="A239" t="s">
        <v>64</v>
      </c>
      <c r="B239" s="168">
        <v>0</v>
      </c>
      <c r="C239" s="238">
        <v>0</v>
      </c>
      <c r="D239" s="223"/>
      <c r="E239" s="238">
        <v>0</v>
      </c>
      <c r="F239" s="240">
        <v>0</v>
      </c>
      <c r="G239" s="241">
        <v>0</v>
      </c>
      <c r="H239" s="235"/>
      <c r="I239" s="242">
        <v>0</v>
      </c>
      <c r="J239" s="241">
        <v>0</v>
      </c>
      <c r="K239" s="235"/>
      <c r="L239" s="243">
        <v>0</v>
      </c>
      <c r="M239" s="244">
        <v>0</v>
      </c>
      <c r="N239" s="333" t="s">
        <v>64</v>
      </c>
      <c r="O239" s="255" t="s">
        <v>60</v>
      </c>
      <c r="P239" s="256">
        <v>2.4666666666666668</v>
      </c>
      <c r="Q239" s="223"/>
      <c r="R239" s="255" t="s">
        <v>60</v>
      </c>
      <c r="S239" s="255" t="s">
        <v>60</v>
      </c>
      <c r="T239" s="246">
        <v>2.6166666666666667</v>
      </c>
      <c r="U239" s="246">
        <v>1031</v>
      </c>
      <c r="V239" s="247">
        <v>2.6977833333333336</v>
      </c>
      <c r="W239" s="251" t="s">
        <v>64</v>
      </c>
      <c r="X239" s="255" t="s">
        <v>60</v>
      </c>
      <c r="Y239" s="255" t="s">
        <v>60</v>
      </c>
      <c r="Z239" s="168">
        <v>2.0666666666666669</v>
      </c>
      <c r="AA239" s="168">
        <v>210</v>
      </c>
      <c r="AB239" s="247">
        <v>0.43400000000000011</v>
      </c>
      <c r="AC239" s="268"/>
      <c r="AD239" s="255" t="s">
        <v>60</v>
      </c>
      <c r="AE239" s="255" t="s">
        <v>60</v>
      </c>
      <c r="AF239" s="257">
        <v>3.8000000000000003</v>
      </c>
      <c r="AG239" s="168">
        <v>212</v>
      </c>
      <c r="AH239" s="247">
        <v>0.80560000000000009</v>
      </c>
      <c r="AI239" s="251" t="s">
        <v>64</v>
      </c>
      <c r="AJ239" s="255" t="s">
        <v>60</v>
      </c>
      <c r="AK239" s="255" t="s">
        <v>60</v>
      </c>
      <c r="AL239" s="256">
        <v>3.9499999999999997</v>
      </c>
      <c r="AM239" s="168">
        <v>96</v>
      </c>
      <c r="AN239" s="247">
        <v>0.37919999999999993</v>
      </c>
      <c r="AO239" s="223"/>
      <c r="AP239" s="252">
        <v>1.8803037000000002</v>
      </c>
      <c r="AQ239" s="244">
        <v>6.0188932733528781E-5</v>
      </c>
      <c r="AR239" s="254">
        <v>6.0592405240102974E-5</v>
      </c>
    </row>
    <row r="240" spans="1:44" x14ac:dyDescent="0.3">
      <c r="A240" t="s">
        <v>66</v>
      </c>
      <c r="B240" s="332" t="s">
        <v>194</v>
      </c>
      <c r="C240" s="238">
        <v>198372428.57142857</v>
      </c>
      <c r="D240" s="223"/>
      <c r="E240" s="332" t="s">
        <v>194</v>
      </c>
      <c r="F240" s="240">
        <v>1.7463472749560525E-2</v>
      </c>
      <c r="G240" s="241">
        <v>120425820.36603919</v>
      </c>
      <c r="H240" s="235"/>
      <c r="I240" s="242">
        <v>4.3022308838409186E-3</v>
      </c>
      <c r="J240" s="241">
        <v>3492008.9504106934</v>
      </c>
      <c r="K240" s="235"/>
      <c r="L240" s="243">
        <v>146.19086097794164</v>
      </c>
      <c r="M240" s="244">
        <v>5.9886614078302177E-3</v>
      </c>
      <c r="N240" s="333" t="s">
        <v>66</v>
      </c>
      <c r="O240">
        <v>49.7</v>
      </c>
      <c r="P240" s="168">
        <v>49.7</v>
      </c>
      <c r="Q240" s="223"/>
      <c r="R240">
        <v>23.6</v>
      </c>
      <c r="S240">
        <v>1215</v>
      </c>
      <c r="T240" s="246">
        <v>23.6</v>
      </c>
      <c r="U240" s="246">
        <v>1215</v>
      </c>
      <c r="V240" s="247">
        <v>28.673999999999999</v>
      </c>
      <c r="W240" s="251" t="s">
        <v>66</v>
      </c>
      <c r="X240">
        <v>88.8</v>
      </c>
      <c r="Y240">
        <v>403</v>
      </c>
      <c r="Z240" s="168">
        <v>88.8</v>
      </c>
      <c r="AA240" s="168">
        <v>403</v>
      </c>
      <c r="AB240" s="247">
        <v>35.7864</v>
      </c>
      <c r="AC240" s="268"/>
      <c r="AD240">
        <v>114.2</v>
      </c>
      <c r="AE240">
        <v>101</v>
      </c>
      <c r="AF240" s="250">
        <v>114.2</v>
      </c>
      <c r="AG240" s="168">
        <v>101</v>
      </c>
      <c r="AH240" s="247">
        <v>11.5342</v>
      </c>
      <c r="AI240" s="251" t="s">
        <v>66</v>
      </c>
      <c r="AJ240">
        <v>117</v>
      </c>
      <c r="AK240">
        <v>85</v>
      </c>
      <c r="AL240" s="256">
        <v>117</v>
      </c>
      <c r="AM240" s="168">
        <v>85</v>
      </c>
      <c r="AN240" s="247">
        <v>9.9450000000000003</v>
      </c>
      <c r="AO240" s="223"/>
      <c r="AP240" s="252">
        <v>37.435289759999989</v>
      </c>
      <c r="AQ240" s="244">
        <v>1.1983118137909306E-3</v>
      </c>
      <c r="AR240" s="254">
        <v>1.2063446173182534E-3</v>
      </c>
    </row>
    <row r="241" spans="1:44" x14ac:dyDescent="0.3">
      <c r="A241" t="s">
        <v>68</v>
      </c>
      <c r="B241" s="168">
        <v>0</v>
      </c>
      <c r="C241" s="238">
        <v>0</v>
      </c>
      <c r="D241" s="223"/>
      <c r="E241" s="238">
        <v>0</v>
      </c>
      <c r="F241" s="240">
        <v>0</v>
      </c>
      <c r="G241" s="241">
        <v>0</v>
      </c>
      <c r="H241" s="235"/>
      <c r="I241" s="242">
        <v>0</v>
      </c>
      <c r="J241" s="241">
        <v>0</v>
      </c>
      <c r="K241" s="235"/>
      <c r="L241" s="243">
        <v>0</v>
      </c>
      <c r="M241" s="244">
        <v>0</v>
      </c>
      <c r="N241" s="333" t="s">
        <v>68</v>
      </c>
      <c r="O241">
        <v>7.9</v>
      </c>
      <c r="P241" s="168">
        <v>7.9</v>
      </c>
      <c r="Q241" s="223"/>
      <c r="R241">
        <v>13.1</v>
      </c>
      <c r="S241">
        <v>972</v>
      </c>
      <c r="T241" s="246">
        <v>13.1</v>
      </c>
      <c r="U241" s="246">
        <v>972</v>
      </c>
      <c r="V241" s="247">
        <v>12.7332</v>
      </c>
      <c r="W241" s="251" t="s">
        <v>68</v>
      </c>
      <c r="X241" s="239" t="s">
        <v>194</v>
      </c>
      <c r="Y241" s="239" t="s">
        <v>194</v>
      </c>
      <c r="Z241" s="168">
        <v>0.64827586206896004</v>
      </c>
      <c r="AA241" s="168">
        <v>226.39999999999998</v>
      </c>
      <c r="AB241" s="247">
        <v>0.14676965517241253</v>
      </c>
      <c r="AC241" s="268"/>
      <c r="AD241">
        <v>2.1</v>
      </c>
      <c r="AE241">
        <v>306</v>
      </c>
      <c r="AF241" s="250">
        <v>2.1</v>
      </c>
      <c r="AG241" s="168">
        <v>306</v>
      </c>
      <c r="AH241" s="247">
        <v>0.64260000000000006</v>
      </c>
      <c r="AI241" s="251" t="s">
        <v>68</v>
      </c>
      <c r="AJ241">
        <v>21.5</v>
      </c>
      <c r="AK241">
        <v>135</v>
      </c>
      <c r="AL241" s="256">
        <v>21.5</v>
      </c>
      <c r="AM241" s="168">
        <v>135</v>
      </c>
      <c r="AN241" s="247">
        <v>2.9025000000000003</v>
      </c>
      <c r="AO241" s="223"/>
      <c r="AP241" s="252">
        <v>7.1547603417931036</v>
      </c>
      <c r="AQ241" s="244">
        <v>2.2902544356887903E-4</v>
      </c>
      <c r="AR241" s="254">
        <v>2.3056070039416789E-4</v>
      </c>
    </row>
    <row r="242" spans="1:44" x14ac:dyDescent="0.3">
      <c r="A242" t="s">
        <v>70</v>
      </c>
      <c r="B242" s="332" t="s">
        <v>194</v>
      </c>
      <c r="C242" s="238">
        <v>198372428.57142857</v>
      </c>
      <c r="D242" s="223"/>
      <c r="E242" s="332" t="s">
        <v>194</v>
      </c>
      <c r="F242" s="240">
        <v>1.7463472749560525E-2</v>
      </c>
      <c r="G242" s="241">
        <v>120425820.36603919</v>
      </c>
      <c r="H242" s="235"/>
      <c r="I242" s="242">
        <v>4.3022308838409186E-3</v>
      </c>
      <c r="J242" s="241">
        <v>3492008.9504106934</v>
      </c>
      <c r="K242" s="235"/>
      <c r="L242" s="243">
        <v>146.19086097794164</v>
      </c>
      <c r="M242" s="244">
        <v>5.9886614078302177E-3</v>
      </c>
      <c r="N242" s="333" t="s">
        <v>70</v>
      </c>
      <c r="O242">
        <v>38.200000000000003</v>
      </c>
      <c r="P242" s="168">
        <v>38.200000000000003</v>
      </c>
      <c r="Q242" s="223"/>
      <c r="R242">
        <v>44.4</v>
      </c>
      <c r="S242">
        <v>1118</v>
      </c>
      <c r="T242" s="246">
        <v>44.4</v>
      </c>
      <c r="U242" s="246">
        <v>1118</v>
      </c>
      <c r="V242" s="247">
        <v>49.639200000000002</v>
      </c>
      <c r="W242" s="251" t="s">
        <v>70</v>
      </c>
      <c r="X242">
        <v>123.2</v>
      </c>
      <c r="Y242">
        <v>88</v>
      </c>
      <c r="Z242" s="168">
        <v>123.2</v>
      </c>
      <c r="AA242" s="168">
        <v>88</v>
      </c>
      <c r="AB242" s="247">
        <v>10.841600000000001</v>
      </c>
      <c r="AC242" s="268"/>
      <c r="AD242">
        <v>34.4</v>
      </c>
      <c r="AE242">
        <v>226</v>
      </c>
      <c r="AF242" s="250">
        <v>34.4</v>
      </c>
      <c r="AG242" s="168">
        <v>226</v>
      </c>
      <c r="AH242" s="247">
        <v>7.7743999999999991</v>
      </c>
      <c r="AI242" s="251" t="s">
        <v>70</v>
      </c>
      <c r="AJ242">
        <v>37.1</v>
      </c>
      <c r="AK242">
        <v>82</v>
      </c>
      <c r="AL242" s="256">
        <v>37.1</v>
      </c>
      <c r="AM242" s="168">
        <v>82</v>
      </c>
      <c r="AN242" s="247">
        <v>3.0422000000000002</v>
      </c>
      <c r="AO242" s="223"/>
      <c r="AP242" s="252">
        <v>31.057147439999998</v>
      </c>
      <c r="AQ242" s="244">
        <v>9.9414608297661972E-4</v>
      </c>
      <c r="AR242" s="254">
        <v>1.0008102751093381E-3</v>
      </c>
    </row>
    <row r="243" spans="1:44" x14ac:dyDescent="0.3">
      <c r="A243" t="s">
        <v>72</v>
      </c>
      <c r="B243" s="237">
        <v>4249102000</v>
      </c>
      <c r="C243" s="238">
        <v>4249102000</v>
      </c>
      <c r="D243" s="223"/>
      <c r="E243" s="238">
        <v>1020256000</v>
      </c>
      <c r="F243" s="240">
        <v>0.14955002600344874</v>
      </c>
      <c r="G243" s="241">
        <v>1031277388.266376</v>
      </c>
      <c r="H243" s="235"/>
      <c r="I243" s="242">
        <v>9.2153017355473155E-2</v>
      </c>
      <c r="J243" s="241">
        <v>74798208.208986312</v>
      </c>
      <c r="K243" s="235"/>
      <c r="L243" s="243">
        <v>2429.1085577612243</v>
      </c>
      <c r="M243" s="244">
        <v>9.9507647591525847E-2</v>
      </c>
      <c r="N243" s="333" t="s">
        <v>72</v>
      </c>
      <c r="O243">
        <v>2168</v>
      </c>
      <c r="P243" s="168">
        <v>2168</v>
      </c>
      <c r="Q243" s="223"/>
      <c r="R243">
        <v>220.1</v>
      </c>
      <c r="S243">
        <v>1032</v>
      </c>
      <c r="T243" s="246">
        <v>220.1</v>
      </c>
      <c r="U243" s="246">
        <v>1032</v>
      </c>
      <c r="V243" s="247">
        <v>227.14320000000001</v>
      </c>
      <c r="W243" s="251" t="s">
        <v>72</v>
      </c>
      <c r="X243">
        <v>1.4</v>
      </c>
      <c r="Y243">
        <v>491</v>
      </c>
      <c r="Z243" s="168">
        <v>1.4</v>
      </c>
      <c r="AA243" s="168">
        <v>491</v>
      </c>
      <c r="AB243" s="247">
        <v>0.68740000000000001</v>
      </c>
      <c r="AC243" s="268"/>
      <c r="AD243">
        <v>10811.3</v>
      </c>
      <c r="AE243">
        <v>252</v>
      </c>
      <c r="AF243" s="250">
        <v>10811.3</v>
      </c>
      <c r="AG243" s="168">
        <v>252</v>
      </c>
      <c r="AH243" s="247">
        <v>2724.4476</v>
      </c>
      <c r="AI243" s="251" t="s">
        <v>72</v>
      </c>
      <c r="AJ243">
        <v>4.7</v>
      </c>
      <c r="AK243">
        <v>82</v>
      </c>
      <c r="AL243" s="256">
        <v>4.7</v>
      </c>
      <c r="AM243" s="168">
        <v>82</v>
      </c>
      <c r="AN243" s="247">
        <v>0.38539999999999996</v>
      </c>
      <c r="AO243" s="223"/>
      <c r="AP243" s="252">
        <v>1286.18026416</v>
      </c>
      <c r="AQ243" s="244">
        <v>4.1170911594078395E-2</v>
      </c>
      <c r="AR243" s="254">
        <v>4.1446898061097998E-2</v>
      </c>
    </row>
    <row r="244" spans="1:44" x14ac:dyDescent="0.3">
      <c r="A244" t="s">
        <v>74</v>
      </c>
      <c r="B244" s="168">
        <v>0</v>
      </c>
      <c r="C244" s="238">
        <v>0</v>
      </c>
      <c r="D244" s="223"/>
      <c r="E244" s="238">
        <v>0</v>
      </c>
      <c r="F244" s="240">
        <v>0</v>
      </c>
      <c r="G244" s="241">
        <v>0</v>
      </c>
      <c r="H244" s="235"/>
      <c r="I244" s="242">
        <v>0</v>
      </c>
      <c r="J244" s="241">
        <v>0</v>
      </c>
      <c r="K244" s="235"/>
      <c r="L244" s="243">
        <v>0</v>
      </c>
      <c r="M244" s="244">
        <v>0</v>
      </c>
      <c r="N244" s="333" t="s">
        <v>74</v>
      </c>
      <c r="O244">
        <v>32.6</v>
      </c>
      <c r="P244" s="168">
        <v>32.6</v>
      </c>
      <c r="Q244" s="223"/>
      <c r="R244" s="239" t="s">
        <v>194</v>
      </c>
      <c r="S244" s="239" t="s">
        <v>194</v>
      </c>
      <c r="T244" s="246">
        <v>262.35000000000036</v>
      </c>
      <c r="U244" s="246">
        <v>1169.3055555555557</v>
      </c>
      <c r="V244" s="247">
        <v>306.76731250000046</v>
      </c>
      <c r="W244" s="251" t="s">
        <v>74</v>
      </c>
      <c r="X244" s="239" t="s">
        <v>194</v>
      </c>
      <c r="Y244" s="239" t="s">
        <v>194</v>
      </c>
      <c r="Z244" s="168">
        <v>0.64827586206896004</v>
      </c>
      <c r="AA244" s="168">
        <v>226.39999999999998</v>
      </c>
      <c r="AB244" s="247">
        <v>0.14676965517241253</v>
      </c>
      <c r="AC244" s="268"/>
      <c r="AD244">
        <v>158</v>
      </c>
      <c r="AE244">
        <v>238</v>
      </c>
      <c r="AF244" s="250">
        <v>158</v>
      </c>
      <c r="AG244" s="168">
        <v>238</v>
      </c>
      <c r="AH244" s="247">
        <v>37.603999999999999</v>
      </c>
      <c r="AI244" s="251" t="s">
        <v>74</v>
      </c>
      <c r="AJ244" s="239" t="s">
        <v>194</v>
      </c>
      <c r="AK244" s="239" t="s">
        <v>194</v>
      </c>
      <c r="AL244" s="256">
        <v>37.766666666666779</v>
      </c>
      <c r="AM244" s="168">
        <v>142.64705882352942</v>
      </c>
      <c r="AN244" s="247">
        <v>5.3873039215686447</v>
      </c>
      <c r="AO244" s="223"/>
      <c r="AP244" s="252">
        <v>152.41878617502857</v>
      </c>
      <c r="AQ244" s="244">
        <v>4.878958685458578E-3</v>
      </c>
      <c r="AR244" s="254">
        <v>4.9116644604389895E-3</v>
      </c>
    </row>
    <row r="245" spans="1:44" x14ac:dyDescent="0.3">
      <c r="A245" t="s">
        <v>78</v>
      </c>
      <c r="B245" s="237">
        <v>216723000</v>
      </c>
      <c r="C245" s="238">
        <v>216723000</v>
      </c>
      <c r="D245" s="223"/>
      <c r="E245" s="332" t="s">
        <v>194</v>
      </c>
      <c r="F245" s="240">
        <v>1.7463472749560525E-2</v>
      </c>
      <c r="G245" s="241">
        <v>120425820.36603919</v>
      </c>
      <c r="H245" s="235"/>
      <c r="I245" s="242">
        <v>4.7002115694869664E-3</v>
      </c>
      <c r="J245" s="241">
        <v>3815039.525451764</v>
      </c>
      <c r="K245" s="235"/>
      <c r="L245" s="243">
        <v>154.66120684678029</v>
      </c>
      <c r="M245" s="244">
        <v>6.3356463908610106E-3</v>
      </c>
      <c r="N245" s="333" t="s">
        <v>78</v>
      </c>
      <c r="O245">
        <v>318.8</v>
      </c>
      <c r="P245" s="168">
        <v>318.8</v>
      </c>
      <c r="Q245" s="223"/>
      <c r="R245">
        <v>109.3</v>
      </c>
      <c r="S245">
        <v>1136</v>
      </c>
      <c r="T245" s="246">
        <v>109.3</v>
      </c>
      <c r="U245" s="246">
        <v>1136</v>
      </c>
      <c r="V245" s="247">
        <v>124.1648</v>
      </c>
      <c r="W245" s="251" t="s">
        <v>78</v>
      </c>
      <c r="X245">
        <v>72.400000000000006</v>
      </c>
      <c r="Y245">
        <v>403</v>
      </c>
      <c r="Z245" s="168">
        <v>72.400000000000006</v>
      </c>
      <c r="AA245" s="168">
        <v>403</v>
      </c>
      <c r="AB245" s="247">
        <v>29.177200000000006</v>
      </c>
      <c r="AC245" s="268"/>
      <c r="AD245">
        <v>1204.9000000000001</v>
      </c>
      <c r="AE245">
        <v>270</v>
      </c>
      <c r="AF245" s="250">
        <v>1204.9000000000001</v>
      </c>
      <c r="AG245" s="168">
        <v>270</v>
      </c>
      <c r="AH245" s="247">
        <v>325.32300000000004</v>
      </c>
      <c r="AI245" s="251" t="s">
        <v>78</v>
      </c>
      <c r="AJ245">
        <v>12.6</v>
      </c>
      <c r="AK245">
        <v>111</v>
      </c>
      <c r="AL245" s="256">
        <v>12.6</v>
      </c>
      <c r="AM245" s="168">
        <v>111</v>
      </c>
      <c r="AN245" s="247">
        <v>1.3986000000000001</v>
      </c>
      <c r="AO245" s="223"/>
      <c r="AP245" s="252">
        <v>209.11570416000004</v>
      </c>
      <c r="AQ245" s="244">
        <v>6.6938394320081081E-3</v>
      </c>
      <c r="AR245" s="254">
        <v>6.7387111393399941E-3</v>
      </c>
    </row>
    <row r="246" spans="1:44" x14ac:dyDescent="0.3">
      <c r="A246" t="s">
        <v>80</v>
      </c>
      <c r="B246" s="332" t="s">
        <v>194</v>
      </c>
      <c r="C246" s="238">
        <v>198372428.57142857</v>
      </c>
      <c r="D246" s="223"/>
      <c r="E246" s="168">
        <v>0</v>
      </c>
      <c r="F246" s="240">
        <v>0</v>
      </c>
      <c r="G246" s="241">
        <v>0</v>
      </c>
      <c r="H246" s="235"/>
      <c r="I246" s="242">
        <v>4.3022308838409186E-3</v>
      </c>
      <c r="J246" s="241">
        <v>3492008.9504106934</v>
      </c>
      <c r="K246" s="235"/>
      <c r="L246" s="243">
        <v>91.56570885990628</v>
      </c>
      <c r="M246" s="244">
        <v>3.7509596924302827E-3</v>
      </c>
      <c r="N246" s="333" t="s">
        <v>80</v>
      </c>
      <c r="O246">
        <v>1043.5</v>
      </c>
      <c r="P246" s="168">
        <v>1043.5</v>
      </c>
      <c r="Q246" s="223"/>
      <c r="R246">
        <v>30.3</v>
      </c>
      <c r="S246">
        <v>1069</v>
      </c>
      <c r="T246" s="246">
        <v>30.3</v>
      </c>
      <c r="U246" s="246">
        <v>1069</v>
      </c>
      <c r="V246" s="247">
        <v>32.390700000000002</v>
      </c>
      <c r="W246" s="251" t="s">
        <v>80</v>
      </c>
      <c r="X246" s="239" t="s">
        <v>194</v>
      </c>
      <c r="Y246" s="239" t="s">
        <v>194</v>
      </c>
      <c r="Z246" s="168">
        <v>0.64827586206896004</v>
      </c>
      <c r="AA246" s="168">
        <v>226.39999999999998</v>
      </c>
      <c r="AB246" s="247">
        <v>0.14676965517241253</v>
      </c>
      <c r="AC246" s="268"/>
      <c r="AD246">
        <v>4928.8</v>
      </c>
      <c r="AE246">
        <v>276</v>
      </c>
      <c r="AF246" s="250">
        <v>4928.8</v>
      </c>
      <c r="AG246" s="168">
        <v>276</v>
      </c>
      <c r="AH246" s="247">
        <v>1360.3488000000002</v>
      </c>
      <c r="AI246" s="251" t="s">
        <v>80</v>
      </c>
      <c r="AJ246">
        <v>1.1000000000000001</v>
      </c>
      <c r="AK246">
        <v>113</v>
      </c>
      <c r="AL246" s="256">
        <v>1.1000000000000001</v>
      </c>
      <c r="AM246" s="168">
        <v>113</v>
      </c>
      <c r="AN246" s="247">
        <v>0.12430000000000001</v>
      </c>
      <c r="AO246" s="223"/>
      <c r="AP246" s="252">
        <v>606.79540414179314</v>
      </c>
      <c r="AQ246" s="244">
        <v>1.9423653616649689E-2</v>
      </c>
      <c r="AR246" s="254">
        <v>1.955385878653091E-2</v>
      </c>
    </row>
    <row r="247" spans="1:44" x14ac:dyDescent="0.3">
      <c r="A247" t="s">
        <v>82</v>
      </c>
      <c r="B247" s="332" t="s">
        <v>194</v>
      </c>
      <c r="C247" s="238">
        <v>198372428.57142857</v>
      </c>
      <c r="D247" s="223"/>
      <c r="E247" s="332" t="s">
        <v>194</v>
      </c>
      <c r="F247" s="240">
        <v>1.7463472749560525E-2</v>
      </c>
      <c r="G247" s="241">
        <v>120425820.36603919</v>
      </c>
      <c r="H247" s="235"/>
      <c r="I247" s="242">
        <v>4.3022308838409186E-3</v>
      </c>
      <c r="J247" s="241">
        <v>3492008.9504106934</v>
      </c>
      <c r="K247" s="235"/>
      <c r="L247" s="243">
        <v>146.19086097794164</v>
      </c>
      <c r="M247" s="244">
        <v>5.9886614078302177E-3</v>
      </c>
      <c r="N247" s="333" t="s">
        <v>82</v>
      </c>
      <c r="O247">
        <v>41.7</v>
      </c>
      <c r="P247" s="168">
        <v>41.7</v>
      </c>
      <c r="Q247" s="223"/>
      <c r="R247">
        <v>17.399999999999999</v>
      </c>
      <c r="S247">
        <v>1141</v>
      </c>
      <c r="T247" s="246">
        <v>17.399999999999999</v>
      </c>
      <c r="U247" s="246">
        <v>1141</v>
      </c>
      <c r="V247" s="247">
        <v>19.853400000000001</v>
      </c>
      <c r="W247" s="251" t="s">
        <v>82</v>
      </c>
      <c r="X247" s="239" t="s">
        <v>194</v>
      </c>
      <c r="Y247" s="239" t="s">
        <v>194</v>
      </c>
      <c r="Z247" s="168">
        <v>0.64827586206896004</v>
      </c>
      <c r="AA247" s="168">
        <v>226.39999999999998</v>
      </c>
      <c r="AB247" s="247">
        <v>0.14676965517241253</v>
      </c>
      <c r="AC247" s="268"/>
      <c r="AD247">
        <v>206.9</v>
      </c>
      <c r="AE247">
        <v>236</v>
      </c>
      <c r="AF247" s="250">
        <v>206.9</v>
      </c>
      <c r="AG247" s="168">
        <v>236</v>
      </c>
      <c r="AH247" s="247">
        <v>48.828400000000002</v>
      </c>
      <c r="AI247" s="251" t="s">
        <v>82</v>
      </c>
      <c r="AJ247">
        <v>16.7</v>
      </c>
      <c r="AK247">
        <v>114</v>
      </c>
      <c r="AL247" s="256">
        <v>16.7</v>
      </c>
      <c r="AM247" s="168">
        <v>114</v>
      </c>
      <c r="AN247" s="247">
        <v>1.9037999999999999</v>
      </c>
      <c r="AO247" s="223"/>
      <c r="AP247" s="252">
        <v>30.811020221793104</v>
      </c>
      <c r="AQ247" s="244">
        <v>9.8626749688409364E-4</v>
      </c>
      <c r="AR247" s="254">
        <v>9.9287887543905522E-4</v>
      </c>
    </row>
    <row r="248" spans="1:44" x14ac:dyDescent="0.3">
      <c r="A248" t="s">
        <v>84</v>
      </c>
      <c r="B248" s="237">
        <v>608847000</v>
      </c>
      <c r="C248" s="238">
        <v>608847000</v>
      </c>
      <c r="D248" s="223"/>
      <c r="E248" s="332" t="s">
        <v>194</v>
      </c>
      <c r="F248" s="240">
        <v>1.7463472749560525E-2</v>
      </c>
      <c r="G248" s="241">
        <v>120425820.36603919</v>
      </c>
      <c r="H248" s="235"/>
      <c r="I248" s="242">
        <v>1.3204457826107201E-2</v>
      </c>
      <c r="J248" s="241">
        <v>10717715.101547735</v>
      </c>
      <c r="K248" s="235"/>
      <c r="L248" s="243">
        <v>335.65970688809739</v>
      </c>
      <c r="M248" s="244">
        <v>1.3750191491844747E-2</v>
      </c>
      <c r="N248" s="333" t="s">
        <v>84</v>
      </c>
      <c r="O248">
        <v>1166.7</v>
      </c>
      <c r="P248" s="168">
        <v>1166.7</v>
      </c>
      <c r="Q248" s="223"/>
      <c r="R248">
        <v>874.9</v>
      </c>
      <c r="S248">
        <v>1179</v>
      </c>
      <c r="T248" s="246">
        <v>874.9</v>
      </c>
      <c r="U248" s="246">
        <v>1179</v>
      </c>
      <c r="V248" s="247">
        <v>1031.5071</v>
      </c>
      <c r="W248" s="251" t="s">
        <v>84</v>
      </c>
      <c r="X248">
        <v>170.8</v>
      </c>
      <c r="Y248">
        <v>368</v>
      </c>
      <c r="Z248" s="168">
        <v>170.8</v>
      </c>
      <c r="AA248" s="168">
        <v>368</v>
      </c>
      <c r="AB248" s="247">
        <v>62.854399999999998</v>
      </c>
      <c r="AC248" s="268"/>
      <c r="AD248">
        <v>2846.4</v>
      </c>
      <c r="AE248">
        <v>246</v>
      </c>
      <c r="AF248" s="250">
        <v>2846.4</v>
      </c>
      <c r="AG248" s="168">
        <v>246</v>
      </c>
      <c r="AH248" s="247">
        <v>700.21440000000007</v>
      </c>
      <c r="AI248" s="251" t="s">
        <v>84</v>
      </c>
      <c r="AJ248">
        <v>71.7</v>
      </c>
      <c r="AK248">
        <v>98</v>
      </c>
      <c r="AL248" s="256">
        <v>71.7</v>
      </c>
      <c r="AM248" s="168">
        <v>98</v>
      </c>
      <c r="AN248" s="247">
        <v>7.0266000000000011</v>
      </c>
      <c r="AO248" s="223"/>
      <c r="AP248" s="252">
        <v>784.77804900000001</v>
      </c>
      <c r="AQ248" s="244">
        <v>2.5120917010380262E-2</v>
      </c>
      <c r="AR248" s="254">
        <v>2.5289313406416943E-2</v>
      </c>
    </row>
    <row r="249" spans="1:44" x14ac:dyDescent="0.3">
      <c r="A249" t="s">
        <v>88</v>
      </c>
      <c r="B249" s="332" t="s">
        <v>194</v>
      </c>
      <c r="C249" s="238">
        <v>198372428.57142857</v>
      </c>
      <c r="D249" s="223"/>
      <c r="E249" s="332" t="s">
        <v>194</v>
      </c>
      <c r="F249" s="240">
        <v>1.7463472749560525E-2</v>
      </c>
      <c r="G249" s="241">
        <v>120425820.36603919</v>
      </c>
      <c r="H249" s="235"/>
      <c r="I249" s="242">
        <v>4.3022308838409186E-3</v>
      </c>
      <c r="J249" s="241">
        <v>3492008.9504106934</v>
      </c>
      <c r="K249" s="235"/>
      <c r="L249" s="243">
        <v>146.19086097794164</v>
      </c>
      <c r="M249" s="244">
        <v>5.9886614078302177E-3</v>
      </c>
      <c r="N249" s="333" t="s">
        <v>88</v>
      </c>
      <c r="O249" s="255" t="s">
        <v>60</v>
      </c>
      <c r="P249" s="256">
        <v>2.4666666666666668</v>
      </c>
      <c r="Q249" s="223"/>
      <c r="R249" s="255" t="s">
        <v>60</v>
      </c>
      <c r="S249" s="255" t="s">
        <v>60</v>
      </c>
      <c r="T249" s="246">
        <v>2.6166666666666667</v>
      </c>
      <c r="U249" s="246">
        <v>1031</v>
      </c>
      <c r="V249" s="247">
        <v>2.6977833333333336</v>
      </c>
      <c r="W249" s="251" t="s">
        <v>88</v>
      </c>
      <c r="X249" s="255" t="s">
        <v>60</v>
      </c>
      <c r="Y249" s="255" t="s">
        <v>60</v>
      </c>
      <c r="Z249" s="168">
        <v>2.0666666666666669</v>
      </c>
      <c r="AA249" s="168">
        <v>210</v>
      </c>
      <c r="AB249" s="247">
        <v>0.43400000000000011</v>
      </c>
      <c r="AC249" s="268"/>
      <c r="AD249" s="255" t="s">
        <v>60</v>
      </c>
      <c r="AE249" s="255" t="s">
        <v>60</v>
      </c>
      <c r="AF249" s="257">
        <v>3.8000000000000003</v>
      </c>
      <c r="AG249" s="168">
        <v>212</v>
      </c>
      <c r="AH249" s="247">
        <v>0.80560000000000009</v>
      </c>
      <c r="AI249" s="251" t="s">
        <v>88</v>
      </c>
      <c r="AJ249" s="255" t="s">
        <v>60</v>
      </c>
      <c r="AK249" s="255" t="s">
        <v>60</v>
      </c>
      <c r="AL249" s="256">
        <v>3.9499999999999997</v>
      </c>
      <c r="AM249" s="168">
        <v>96</v>
      </c>
      <c r="AN249" s="247">
        <v>0.37919999999999993</v>
      </c>
      <c r="AO249" s="223"/>
      <c r="AP249" s="252">
        <v>1.8803037000000002</v>
      </c>
      <c r="AQ249" s="244">
        <v>6.0188932733528781E-5</v>
      </c>
      <c r="AR249" s="254">
        <v>6.0592405240102974E-5</v>
      </c>
    </row>
    <row r="250" spans="1:44" x14ac:dyDescent="0.3">
      <c r="A250" t="s">
        <v>90</v>
      </c>
      <c r="B250" s="237">
        <v>1478391000</v>
      </c>
      <c r="C250" s="238">
        <v>1478391000</v>
      </c>
      <c r="D250" s="223"/>
      <c r="E250" s="332" t="s">
        <v>194</v>
      </c>
      <c r="F250" s="240">
        <v>1.7463472749560525E-2</v>
      </c>
      <c r="G250" s="241">
        <v>120425820.36603919</v>
      </c>
      <c r="H250" s="235"/>
      <c r="I250" s="242">
        <v>3.2062819739600346E-2</v>
      </c>
      <c r="J250" s="241">
        <v>26024557.149320368</v>
      </c>
      <c r="K250" s="235"/>
      <c r="L250" s="243">
        <v>737.02804884096713</v>
      </c>
      <c r="M250" s="244">
        <v>3.0192115998607418E-2</v>
      </c>
      <c r="N250" s="333" t="s">
        <v>90</v>
      </c>
      <c r="O250">
        <v>246.5</v>
      </c>
      <c r="P250" s="168">
        <v>246.5</v>
      </c>
      <c r="Q250" s="223"/>
      <c r="R250" s="239" t="s">
        <v>194</v>
      </c>
      <c r="S250" s="239" t="s">
        <v>194</v>
      </c>
      <c r="T250" s="246">
        <v>262.35000000000036</v>
      </c>
      <c r="U250" s="246">
        <v>1169.3055555555557</v>
      </c>
      <c r="V250" s="247">
        <v>306.76731250000046</v>
      </c>
      <c r="W250" s="251" t="s">
        <v>90</v>
      </c>
      <c r="X250" s="239" t="s">
        <v>194</v>
      </c>
      <c r="Y250" s="239" t="s">
        <v>194</v>
      </c>
      <c r="Z250" s="168">
        <v>0.64827586206896004</v>
      </c>
      <c r="AA250" s="168">
        <v>226.39999999999998</v>
      </c>
      <c r="AB250" s="247">
        <v>0.14676965517241253</v>
      </c>
      <c r="AC250" s="268"/>
      <c r="AD250" s="239" t="s">
        <v>194</v>
      </c>
      <c r="AE250" s="239" t="s">
        <v>194</v>
      </c>
      <c r="AF250" s="250">
        <v>443.05000000000047</v>
      </c>
      <c r="AG250" s="168">
        <v>231.35135135135135</v>
      </c>
      <c r="AH250" s="247">
        <v>102.50021621621632</v>
      </c>
      <c r="AI250" s="251" t="s">
        <v>90</v>
      </c>
      <c r="AJ250">
        <v>1.2</v>
      </c>
      <c r="AK250" s="239" t="s">
        <v>194</v>
      </c>
      <c r="AL250" s="256">
        <v>46.150000000000034</v>
      </c>
      <c r="AM250" s="168">
        <v>142.64705882352942</v>
      </c>
      <c r="AN250" s="247">
        <v>6.5831617647058875</v>
      </c>
      <c r="AO250" s="223"/>
      <c r="AP250" s="252">
        <v>181.20849363528302</v>
      </c>
      <c r="AQ250" s="244">
        <v>5.8005235187050504E-3</v>
      </c>
      <c r="AR250" s="254">
        <v>5.8394069422390048E-3</v>
      </c>
    </row>
    <row r="251" spans="1:44" x14ac:dyDescent="0.3">
      <c r="A251" t="s">
        <v>92</v>
      </c>
      <c r="B251" s="332" t="s">
        <v>194</v>
      </c>
      <c r="C251" s="238">
        <v>198372428.57142857</v>
      </c>
      <c r="D251" s="223"/>
      <c r="E251" s="332" t="s">
        <v>194</v>
      </c>
      <c r="F251" s="240">
        <v>1.7463472749560525E-2</v>
      </c>
      <c r="G251" s="241">
        <v>120425820.36603919</v>
      </c>
      <c r="H251" s="235"/>
      <c r="I251" s="242">
        <v>4.3022308838409186E-3</v>
      </c>
      <c r="J251" s="241">
        <v>3492008.9504106934</v>
      </c>
      <c r="K251" s="235"/>
      <c r="L251" s="243">
        <v>146.19086097794164</v>
      </c>
      <c r="M251" s="244">
        <v>5.9886614078302177E-3</v>
      </c>
      <c r="N251" s="333" t="s">
        <v>92</v>
      </c>
      <c r="O251">
        <v>985.4</v>
      </c>
      <c r="P251" s="168">
        <v>985.4</v>
      </c>
      <c r="Q251" s="223"/>
      <c r="R251" s="239" t="s">
        <v>194</v>
      </c>
      <c r="S251" s="239" t="s">
        <v>194</v>
      </c>
      <c r="T251" s="246">
        <v>262.35000000000036</v>
      </c>
      <c r="U251" s="246">
        <v>1169.3055555555557</v>
      </c>
      <c r="V251" s="247">
        <v>306.76731250000046</v>
      </c>
      <c r="W251" s="251" t="s">
        <v>92</v>
      </c>
      <c r="X251" s="239" t="s">
        <v>194</v>
      </c>
      <c r="Y251" s="239" t="s">
        <v>194</v>
      </c>
      <c r="Z251" s="168">
        <v>0.64827586206896004</v>
      </c>
      <c r="AA251" s="168">
        <v>226.39999999999998</v>
      </c>
      <c r="AB251" s="247">
        <v>0.14676965517241253</v>
      </c>
      <c r="AC251" s="268"/>
      <c r="AD251">
        <v>4690.8999999999996</v>
      </c>
      <c r="AE251">
        <v>260</v>
      </c>
      <c r="AF251" s="250">
        <v>4288.9400000000051</v>
      </c>
      <c r="AG251" s="168">
        <v>260</v>
      </c>
      <c r="AH251" s="247">
        <v>1115.1244000000013</v>
      </c>
      <c r="AI251" s="251" t="s">
        <v>92</v>
      </c>
      <c r="AJ251" s="239" t="s">
        <v>194</v>
      </c>
      <c r="AK251" s="239" t="s">
        <v>194</v>
      </c>
      <c r="AL251" s="256">
        <v>37.766666666666779</v>
      </c>
      <c r="AM251" s="168">
        <v>142.64705882352942</v>
      </c>
      <c r="AN251" s="247">
        <v>5.3873039215686447</v>
      </c>
      <c r="AO251" s="223"/>
      <c r="AP251" s="252">
        <v>621.78667241502922</v>
      </c>
      <c r="AQ251" s="244">
        <v>1.9903527393257209E-2</v>
      </c>
      <c r="AR251" s="254">
        <v>2.0036949365076825E-2</v>
      </c>
    </row>
    <row r="252" spans="1:44" x14ac:dyDescent="0.3">
      <c r="A252" t="s">
        <v>94</v>
      </c>
      <c r="B252" s="237">
        <v>1201888000</v>
      </c>
      <c r="C252" s="238">
        <v>1201888000</v>
      </c>
      <c r="D252" s="223"/>
      <c r="E252" s="332" t="s">
        <v>194</v>
      </c>
      <c r="F252" s="240">
        <v>1.7463472749560525E-2</v>
      </c>
      <c r="G252" s="241">
        <v>120425820.36603919</v>
      </c>
      <c r="H252" s="235"/>
      <c r="I252" s="242">
        <v>2.6066120729352913E-2</v>
      </c>
      <c r="J252" s="241">
        <v>21157192.476876795</v>
      </c>
      <c r="K252" s="235"/>
      <c r="L252" s="243">
        <v>609.39845142554668</v>
      </c>
      <c r="M252" s="244">
        <v>2.4963810758282145E-2</v>
      </c>
      <c r="N252" s="333" t="s">
        <v>94</v>
      </c>
      <c r="O252">
        <v>222.1</v>
      </c>
      <c r="P252" s="168">
        <v>222.1</v>
      </c>
      <c r="Q252" s="223"/>
      <c r="R252">
        <v>15</v>
      </c>
      <c r="S252">
        <v>927</v>
      </c>
      <c r="T252" s="246">
        <v>15</v>
      </c>
      <c r="U252" s="246">
        <v>927</v>
      </c>
      <c r="V252" s="247">
        <v>13.904999999999999</v>
      </c>
      <c r="W252" s="251" t="s">
        <v>94</v>
      </c>
      <c r="X252">
        <v>1.1000000000000001</v>
      </c>
      <c r="Y252">
        <v>501</v>
      </c>
      <c r="Z252" s="168">
        <v>1.1000000000000001</v>
      </c>
      <c r="AA252" s="168">
        <v>501</v>
      </c>
      <c r="AB252" s="247">
        <v>0.55110000000000003</v>
      </c>
      <c r="AC252" s="268"/>
      <c r="AD252">
        <v>661.3</v>
      </c>
      <c r="AE252">
        <v>481</v>
      </c>
      <c r="AF252" s="250">
        <v>661.3</v>
      </c>
      <c r="AG252" s="168">
        <v>481</v>
      </c>
      <c r="AH252" s="247">
        <v>318.08529999999996</v>
      </c>
      <c r="AI252" s="251" t="s">
        <v>94</v>
      </c>
      <c r="AJ252">
        <v>6.7</v>
      </c>
      <c r="AK252">
        <v>86</v>
      </c>
      <c r="AL252" s="256">
        <v>46.150000000000034</v>
      </c>
      <c r="AM252" s="168">
        <v>86</v>
      </c>
      <c r="AN252" s="247">
        <v>3.9689000000000028</v>
      </c>
      <c r="AO252" s="223"/>
      <c r="AP252" s="252">
        <v>146.58388667999998</v>
      </c>
      <c r="AQ252" s="244">
        <v>4.6921822763002184E-3</v>
      </c>
      <c r="AR252" s="254">
        <v>4.7236360080469397E-3</v>
      </c>
    </row>
    <row r="253" spans="1:44" x14ac:dyDescent="0.3">
      <c r="A253" t="s">
        <v>96</v>
      </c>
      <c r="B253" s="237">
        <v>3362618000</v>
      </c>
      <c r="C253" s="238">
        <v>3362618000</v>
      </c>
      <c r="D253" s="223"/>
      <c r="E253" s="332" t="s">
        <v>194</v>
      </c>
      <c r="F253" s="240">
        <v>1.7463472749560525E-2</v>
      </c>
      <c r="G253" s="241">
        <v>120425820.36603919</v>
      </c>
      <c r="H253" s="235"/>
      <c r="I253" s="242">
        <v>7.2927266729258658E-2</v>
      </c>
      <c r="J253" s="241">
        <v>59193166.295204289</v>
      </c>
      <c r="K253" s="235"/>
      <c r="L253" s="243">
        <v>1606.75869714954</v>
      </c>
      <c r="M253" s="244">
        <v>6.5820351128289059E-2</v>
      </c>
      <c r="N253" s="333" t="s">
        <v>96</v>
      </c>
      <c r="O253">
        <v>4608.8999999999996</v>
      </c>
      <c r="P253" s="168">
        <v>4608.8999999999996</v>
      </c>
      <c r="Q253" s="223"/>
      <c r="R253">
        <v>6179.2</v>
      </c>
      <c r="S253">
        <v>1188</v>
      </c>
      <c r="T253" s="246">
        <v>6179.2</v>
      </c>
      <c r="U253" s="246">
        <v>1188</v>
      </c>
      <c r="V253" s="247">
        <v>7340.8896000000004</v>
      </c>
      <c r="W253" s="251" t="s">
        <v>96</v>
      </c>
      <c r="X253">
        <v>13.7</v>
      </c>
      <c r="Y253">
        <v>598</v>
      </c>
      <c r="Z253" s="168">
        <v>13.7</v>
      </c>
      <c r="AA253" s="168">
        <v>598</v>
      </c>
      <c r="AB253" s="247">
        <v>8.1925999999999988</v>
      </c>
      <c r="AC253" s="268"/>
      <c r="AD253">
        <v>375.9</v>
      </c>
      <c r="AE253">
        <v>260</v>
      </c>
      <c r="AF253" s="250">
        <v>375.9</v>
      </c>
      <c r="AG253" s="168">
        <v>260</v>
      </c>
      <c r="AH253" s="247">
        <v>97.733999999999995</v>
      </c>
      <c r="AI253" s="251" t="s">
        <v>96</v>
      </c>
      <c r="AJ253">
        <v>282.10000000000002</v>
      </c>
      <c r="AK253">
        <v>130</v>
      </c>
      <c r="AL253" s="256">
        <v>282.10000000000002</v>
      </c>
      <c r="AM253" s="168">
        <v>130</v>
      </c>
      <c r="AN253" s="247">
        <v>36.673000000000002</v>
      </c>
      <c r="AO253" s="223"/>
      <c r="AP253" s="252">
        <v>3259.8078955200003</v>
      </c>
      <c r="AQ253" s="244">
        <v>0.10434716378406279</v>
      </c>
      <c r="AR253" s="254">
        <v>0.10504664805490467</v>
      </c>
    </row>
    <row r="254" spans="1:44" x14ac:dyDescent="0.3">
      <c r="A254" t="s">
        <v>100</v>
      </c>
      <c r="B254" s="168">
        <v>0</v>
      </c>
      <c r="C254" s="238">
        <v>0</v>
      </c>
      <c r="D254" s="223"/>
      <c r="E254" s="332" t="s">
        <v>194</v>
      </c>
      <c r="F254" s="240">
        <v>1.7463472749560525E-2</v>
      </c>
      <c r="G254" s="241">
        <v>120425820.36603919</v>
      </c>
      <c r="H254" s="235"/>
      <c r="I254" s="242">
        <v>0</v>
      </c>
      <c r="J254" s="241">
        <v>0</v>
      </c>
      <c r="K254" s="235"/>
      <c r="L254" s="243">
        <v>54.625152118035373</v>
      </c>
      <c r="M254" s="244">
        <v>2.2377017153999354E-3</v>
      </c>
      <c r="N254" s="333" t="s">
        <v>100</v>
      </c>
      <c r="O254">
        <v>410.1</v>
      </c>
      <c r="P254" s="168">
        <v>410.1</v>
      </c>
      <c r="Q254" s="223"/>
      <c r="R254">
        <v>540.5</v>
      </c>
      <c r="S254">
        <v>1189</v>
      </c>
      <c r="T254" s="246">
        <v>540.5</v>
      </c>
      <c r="U254" s="246">
        <v>1189</v>
      </c>
      <c r="V254" s="247">
        <v>642.65449999999998</v>
      </c>
      <c r="W254" s="251" t="s">
        <v>100</v>
      </c>
      <c r="X254" s="239" t="s">
        <v>194</v>
      </c>
      <c r="Y254" s="239" t="s">
        <v>194</v>
      </c>
      <c r="Z254" s="168">
        <v>0.64827586206896004</v>
      </c>
      <c r="AA254" s="168">
        <v>226.39999999999998</v>
      </c>
      <c r="AB254" s="247">
        <v>0.14676965517241253</v>
      </c>
      <c r="AC254" s="268"/>
      <c r="AD254">
        <v>43.7</v>
      </c>
      <c r="AE254">
        <v>223</v>
      </c>
      <c r="AF254" s="250">
        <v>43.7</v>
      </c>
      <c r="AG254" s="168">
        <v>223</v>
      </c>
      <c r="AH254" s="247">
        <v>9.7451000000000008</v>
      </c>
      <c r="AI254" s="251" t="s">
        <v>100</v>
      </c>
      <c r="AJ254">
        <v>31.6</v>
      </c>
      <c r="AK254">
        <v>131</v>
      </c>
      <c r="AL254" s="256">
        <v>31.6</v>
      </c>
      <c r="AM254" s="168">
        <v>131</v>
      </c>
      <c r="AN254" s="247">
        <v>4.1396000000000006</v>
      </c>
      <c r="AO254" s="223"/>
      <c r="AP254" s="252">
        <v>286.05240838179304</v>
      </c>
      <c r="AQ254" s="244">
        <v>9.15660016323727E-3</v>
      </c>
      <c r="AR254" s="254">
        <v>9.2179808232984006E-3</v>
      </c>
    </row>
    <row r="255" spans="1:44" x14ac:dyDescent="0.3">
      <c r="A255" t="s">
        <v>102</v>
      </c>
      <c r="B255" s="332" t="s">
        <v>194</v>
      </c>
      <c r="C255" s="238">
        <v>198372428.57142857</v>
      </c>
      <c r="D255" s="223"/>
      <c r="E255" s="332" t="s">
        <v>194</v>
      </c>
      <c r="F255" s="240">
        <v>1.7463472749560525E-2</v>
      </c>
      <c r="G255" s="241">
        <v>120425820.36603919</v>
      </c>
      <c r="H255" s="235"/>
      <c r="I255" s="242">
        <v>4.3022308838409186E-3</v>
      </c>
      <c r="J255" s="241">
        <v>3492008.9504106934</v>
      </c>
      <c r="K255" s="235"/>
      <c r="L255" s="243">
        <v>146.19086097794164</v>
      </c>
      <c r="M255" s="244">
        <v>5.9886614078302177E-3</v>
      </c>
      <c r="N255" s="333" t="s">
        <v>102</v>
      </c>
      <c r="O255" s="255" t="s">
        <v>60</v>
      </c>
      <c r="P255" s="256">
        <v>2.4666666666666668</v>
      </c>
      <c r="Q255" s="223"/>
      <c r="R255" s="255" t="s">
        <v>60</v>
      </c>
      <c r="S255" s="255" t="s">
        <v>60</v>
      </c>
      <c r="T255" s="246">
        <v>2.6166666666666667</v>
      </c>
      <c r="U255" s="246">
        <v>1031</v>
      </c>
      <c r="V255" s="247">
        <v>2.6977833333333336</v>
      </c>
      <c r="W255" s="251" t="s">
        <v>102</v>
      </c>
      <c r="X255" s="255" t="s">
        <v>60</v>
      </c>
      <c r="Y255" s="255" t="s">
        <v>60</v>
      </c>
      <c r="Z255" s="168">
        <v>2.0666666666666669</v>
      </c>
      <c r="AA255" s="168">
        <v>210</v>
      </c>
      <c r="AB255" s="247">
        <v>0.43400000000000011</v>
      </c>
      <c r="AC255" s="268"/>
      <c r="AD255" s="255" t="s">
        <v>60</v>
      </c>
      <c r="AE255" s="255" t="s">
        <v>60</v>
      </c>
      <c r="AF255" s="257">
        <v>3.8000000000000003</v>
      </c>
      <c r="AG255" s="168">
        <v>212</v>
      </c>
      <c r="AH255" s="247">
        <v>0.80560000000000009</v>
      </c>
      <c r="AI255" s="251" t="s">
        <v>102</v>
      </c>
      <c r="AJ255" s="255" t="s">
        <v>60</v>
      </c>
      <c r="AK255" s="255" t="s">
        <v>60</v>
      </c>
      <c r="AL255" s="256">
        <v>3.9499999999999997</v>
      </c>
      <c r="AM255" s="168">
        <v>96</v>
      </c>
      <c r="AN255" s="247">
        <v>0.37919999999999993</v>
      </c>
      <c r="AO255" s="223"/>
      <c r="AP255" s="252">
        <v>1.8803037000000002</v>
      </c>
      <c r="AQ255" s="244">
        <v>6.0188932733528781E-5</v>
      </c>
      <c r="AR255" s="254">
        <v>6.0592405240102974E-5</v>
      </c>
    </row>
    <row r="256" spans="1:44" x14ac:dyDescent="0.3">
      <c r="A256" t="s">
        <v>104</v>
      </c>
      <c r="B256" s="237">
        <v>1702913000</v>
      </c>
      <c r="C256" s="238">
        <v>1702913000</v>
      </c>
      <c r="D256" s="223"/>
      <c r="E256" s="332" t="s">
        <v>194</v>
      </c>
      <c r="F256" s="240">
        <v>1.7463472749560525E-2</v>
      </c>
      <c r="G256" s="241">
        <v>120425820.36603919</v>
      </c>
      <c r="H256" s="235"/>
      <c r="I256" s="242">
        <v>3.6932173255398638E-2</v>
      </c>
      <c r="J256" s="241">
        <v>29976884.794902433</v>
      </c>
      <c r="K256" s="235"/>
      <c r="L256" s="243">
        <v>840.66400386100315</v>
      </c>
      <c r="M256" s="244">
        <v>3.4437529426918544E-2</v>
      </c>
      <c r="N256" s="333" t="s">
        <v>104</v>
      </c>
      <c r="O256">
        <v>758.8</v>
      </c>
      <c r="P256" s="168">
        <v>758.8</v>
      </c>
      <c r="Q256" s="223"/>
      <c r="R256">
        <v>13.1</v>
      </c>
      <c r="S256">
        <v>1024</v>
      </c>
      <c r="T256" s="246">
        <v>13.1</v>
      </c>
      <c r="U256" s="246">
        <v>1024</v>
      </c>
      <c r="V256" s="247">
        <v>13.414400000000001</v>
      </c>
      <c r="W256" s="251" t="s">
        <v>104</v>
      </c>
      <c r="X256" s="239" t="s">
        <v>194</v>
      </c>
      <c r="Y256" s="239" t="s">
        <v>194</v>
      </c>
      <c r="Z256" s="168">
        <v>0.64827586206896004</v>
      </c>
      <c r="AA256" s="168">
        <v>226.39999999999998</v>
      </c>
      <c r="AB256" s="247">
        <v>0.14676965517241253</v>
      </c>
      <c r="AC256" s="268"/>
      <c r="AD256">
        <v>3925.1</v>
      </c>
      <c r="AE256">
        <v>254</v>
      </c>
      <c r="AF256" s="250">
        <v>4288.9400000000051</v>
      </c>
      <c r="AG256" s="168">
        <v>254</v>
      </c>
      <c r="AH256" s="247">
        <v>1089.3907600000014</v>
      </c>
      <c r="AI256" s="251" t="s">
        <v>104</v>
      </c>
      <c r="AJ256">
        <v>8.5</v>
      </c>
      <c r="AK256">
        <v>99</v>
      </c>
      <c r="AL256" s="256">
        <v>8.5</v>
      </c>
      <c r="AM256" s="168">
        <v>99</v>
      </c>
      <c r="AN256" s="247">
        <v>0.84150000000000003</v>
      </c>
      <c r="AO256" s="223"/>
      <c r="AP256" s="252">
        <v>480.81241795779363</v>
      </c>
      <c r="AQ256" s="244">
        <v>1.539091067145534E-2</v>
      </c>
      <c r="AR256" s="254">
        <v>1.5494082617277406E-2</v>
      </c>
    </row>
    <row r="257" spans="1:44" x14ac:dyDescent="0.3">
      <c r="A257" t="s">
        <v>106</v>
      </c>
      <c r="B257" s="332" t="s">
        <v>194</v>
      </c>
      <c r="C257" s="238">
        <v>198372428.57142857</v>
      </c>
      <c r="D257" s="223"/>
      <c r="E257" s="238">
        <v>0</v>
      </c>
      <c r="F257" s="240">
        <v>0</v>
      </c>
      <c r="G257" s="241">
        <v>0</v>
      </c>
      <c r="H257" s="235"/>
      <c r="I257" s="242">
        <v>4.3022308838409186E-3</v>
      </c>
      <c r="J257" s="241">
        <v>3492008.9504106934</v>
      </c>
      <c r="K257" s="235"/>
      <c r="L257" s="243">
        <v>91.56570885990628</v>
      </c>
      <c r="M257" s="244">
        <v>3.7509596924302827E-3</v>
      </c>
      <c r="N257" s="333" t="s">
        <v>106</v>
      </c>
      <c r="O257">
        <v>487.7</v>
      </c>
      <c r="P257" s="168">
        <v>487.7</v>
      </c>
      <c r="Q257" s="223"/>
      <c r="R257">
        <v>643.29999999999995</v>
      </c>
      <c r="S257">
        <v>1229</v>
      </c>
      <c r="T257" s="246">
        <v>643.29999999999995</v>
      </c>
      <c r="U257" s="246">
        <v>1229</v>
      </c>
      <c r="V257" s="247">
        <v>790.61569999999995</v>
      </c>
      <c r="W257" s="251" t="s">
        <v>106</v>
      </c>
      <c r="X257" s="239" t="s">
        <v>194</v>
      </c>
      <c r="Y257" s="239" t="s">
        <v>194</v>
      </c>
      <c r="Z257" s="168">
        <v>0.64827586206896004</v>
      </c>
      <c r="AA257" s="168">
        <v>226.39999999999998</v>
      </c>
      <c r="AB257" s="247">
        <v>0.14676965517241253</v>
      </c>
      <c r="AC257" s="268"/>
      <c r="AD257">
        <v>21.8</v>
      </c>
      <c r="AE257">
        <v>255</v>
      </c>
      <c r="AF257" s="250">
        <v>21.8</v>
      </c>
      <c r="AG257" s="168">
        <v>255</v>
      </c>
      <c r="AH257" s="247">
        <v>5.5590000000000002</v>
      </c>
      <c r="AI257" s="251" t="s">
        <v>106</v>
      </c>
      <c r="AJ257">
        <v>3.4</v>
      </c>
      <c r="AK257">
        <v>143</v>
      </c>
      <c r="AL257" s="256">
        <v>3.4</v>
      </c>
      <c r="AM257" s="168">
        <v>143</v>
      </c>
      <c r="AN257" s="247">
        <v>0.48620000000000002</v>
      </c>
      <c r="AO257" s="223"/>
      <c r="AP257" s="252">
        <v>347.08942090179306</v>
      </c>
      <c r="AQ257" s="244">
        <v>1.1110408285202799E-2</v>
      </c>
      <c r="AR257" s="254">
        <v>1.118488616803451E-2</v>
      </c>
    </row>
    <row r="258" spans="1:44" x14ac:dyDescent="0.3">
      <c r="A258" t="s">
        <v>108</v>
      </c>
      <c r="B258" s="332" t="s">
        <v>194</v>
      </c>
      <c r="C258" s="238">
        <v>198372428.57142857</v>
      </c>
      <c r="D258" s="223"/>
      <c r="E258" s="238">
        <v>0</v>
      </c>
      <c r="F258" s="240">
        <v>0</v>
      </c>
      <c r="G258" s="241">
        <v>0</v>
      </c>
      <c r="H258" s="235"/>
      <c r="I258" s="242">
        <v>4.3022308838409186E-3</v>
      </c>
      <c r="J258" s="241">
        <v>3492008.9504106934</v>
      </c>
      <c r="K258" s="235"/>
      <c r="L258" s="243">
        <v>91.56570885990628</v>
      </c>
      <c r="M258" s="244">
        <v>3.7509596924302827E-3</v>
      </c>
      <c r="N258" s="333" t="s">
        <v>108</v>
      </c>
      <c r="O258">
        <v>7</v>
      </c>
      <c r="P258" s="168">
        <v>7</v>
      </c>
      <c r="Q258" s="223"/>
      <c r="R258">
        <v>9.6</v>
      </c>
      <c r="S258">
        <v>953</v>
      </c>
      <c r="T258" s="246">
        <v>9.6</v>
      </c>
      <c r="U258" s="246">
        <v>953</v>
      </c>
      <c r="V258" s="247">
        <v>9.1487999999999996</v>
      </c>
      <c r="W258" s="251" t="s">
        <v>108</v>
      </c>
      <c r="X258" s="239" t="s">
        <v>194</v>
      </c>
      <c r="Y258" s="239" t="s">
        <v>194</v>
      </c>
      <c r="Z258" s="168">
        <v>0.64827586206896004</v>
      </c>
      <c r="AA258" s="168">
        <v>226.39999999999998</v>
      </c>
      <c r="AB258" s="247">
        <v>0.14676965517241253</v>
      </c>
      <c r="AC258" s="268"/>
      <c r="AD258">
        <v>8.3000000000000007</v>
      </c>
      <c r="AE258">
        <v>256</v>
      </c>
      <c r="AF258" s="250">
        <v>8.3000000000000007</v>
      </c>
      <c r="AG258" s="168">
        <v>256</v>
      </c>
      <c r="AH258" s="247">
        <v>2.1248</v>
      </c>
      <c r="AI258" s="251" t="s">
        <v>108</v>
      </c>
      <c r="AJ258" s="239" t="s">
        <v>194</v>
      </c>
      <c r="AK258" s="239" t="s">
        <v>194</v>
      </c>
      <c r="AL258" s="256">
        <v>37.766666666666779</v>
      </c>
      <c r="AM258" s="168">
        <v>142.64705882352942</v>
      </c>
      <c r="AN258" s="247">
        <v>5.3873039215686447</v>
      </c>
      <c r="AO258" s="223"/>
      <c r="AP258" s="252">
        <v>7.3214226100284057</v>
      </c>
      <c r="AQ258" s="244">
        <v>2.3436033923069787E-4</v>
      </c>
      <c r="AR258" s="254">
        <v>2.3593135817415745E-4</v>
      </c>
    </row>
    <row r="259" spans="1:44" x14ac:dyDescent="0.3">
      <c r="A259" t="s">
        <v>110</v>
      </c>
      <c r="B259" s="332" t="s">
        <v>194</v>
      </c>
      <c r="C259" s="238">
        <v>198372428.57142857</v>
      </c>
      <c r="D259" s="223"/>
      <c r="E259" s="332" t="s">
        <v>194</v>
      </c>
      <c r="F259" s="240">
        <v>1.7463472749560525E-2</v>
      </c>
      <c r="G259" s="241">
        <v>120425820.36603919</v>
      </c>
      <c r="H259" s="235"/>
      <c r="I259" s="242">
        <v>4.3022308838409186E-3</v>
      </c>
      <c r="J259" s="241">
        <v>3492008.9504106934</v>
      </c>
      <c r="K259" s="235"/>
      <c r="L259" s="243">
        <v>146.19086097794164</v>
      </c>
      <c r="M259" s="244">
        <v>5.9886614078302177E-3</v>
      </c>
      <c r="N259" s="333" t="s">
        <v>110</v>
      </c>
      <c r="O259">
        <v>1226.9000000000001</v>
      </c>
      <c r="P259" s="168">
        <v>1226.9000000000001</v>
      </c>
      <c r="Q259" s="223"/>
      <c r="R259">
        <v>1458.1</v>
      </c>
      <c r="S259">
        <v>1330</v>
      </c>
      <c r="T259" s="246">
        <v>1458.1</v>
      </c>
      <c r="U259" s="246">
        <v>1330</v>
      </c>
      <c r="V259" s="247">
        <v>1939.2729999999997</v>
      </c>
      <c r="W259" s="251" t="s">
        <v>110</v>
      </c>
      <c r="X259">
        <v>120.2</v>
      </c>
      <c r="Y259">
        <v>453</v>
      </c>
      <c r="Z259" s="168">
        <v>120.2</v>
      </c>
      <c r="AA259" s="168">
        <v>453</v>
      </c>
      <c r="AB259" s="247">
        <v>54.450600000000001</v>
      </c>
      <c r="AC259" s="268"/>
      <c r="AD259">
        <v>562.29999999999995</v>
      </c>
      <c r="AE259">
        <v>452</v>
      </c>
      <c r="AF259" s="250">
        <v>562.29999999999995</v>
      </c>
      <c r="AG259" s="168">
        <v>452</v>
      </c>
      <c r="AH259" s="247">
        <v>254.15959999999998</v>
      </c>
      <c r="AI259" s="251" t="s">
        <v>110</v>
      </c>
      <c r="AJ259">
        <v>12</v>
      </c>
      <c r="AK259">
        <v>133</v>
      </c>
      <c r="AL259" s="256">
        <v>12</v>
      </c>
      <c r="AM259" s="168">
        <v>133</v>
      </c>
      <c r="AN259" s="247">
        <v>1.5960000000000001</v>
      </c>
      <c r="AO259" s="223"/>
      <c r="AP259" s="252">
        <v>979.87313951999988</v>
      </c>
      <c r="AQ259" s="244">
        <v>3.1365953532911162E-2</v>
      </c>
      <c r="AR259" s="254">
        <v>3.1576213115832183E-2</v>
      </c>
    </row>
    <row r="260" spans="1:44" x14ac:dyDescent="0.3">
      <c r="A260" t="s">
        <v>112</v>
      </c>
      <c r="B260" s="168">
        <v>0</v>
      </c>
      <c r="C260" s="238">
        <v>0</v>
      </c>
      <c r="D260" s="223"/>
      <c r="E260" s="238">
        <v>0</v>
      </c>
      <c r="F260" s="240">
        <v>0</v>
      </c>
      <c r="G260" s="241">
        <v>0</v>
      </c>
      <c r="H260" s="235"/>
      <c r="I260" s="242">
        <v>0</v>
      </c>
      <c r="J260" s="241">
        <v>0</v>
      </c>
      <c r="K260" s="235"/>
      <c r="L260" s="243">
        <v>0</v>
      </c>
      <c r="M260" s="244">
        <v>0</v>
      </c>
      <c r="N260" s="333" t="s">
        <v>112</v>
      </c>
      <c r="O260">
        <v>6.9</v>
      </c>
      <c r="P260" s="168">
        <v>6.9</v>
      </c>
      <c r="Q260" s="223"/>
      <c r="R260">
        <v>8.1999999999999993</v>
      </c>
      <c r="S260">
        <v>1183</v>
      </c>
      <c r="T260" s="246">
        <v>8.1999999999999993</v>
      </c>
      <c r="U260" s="246">
        <v>1183</v>
      </c>
      <c r="V260" s="247">
        <v>9.7005999999999997</v>
      </c>
      <c r="W260" s="251" t="s">
        <v>112</v>
      </c>
      <c r="X260" s="239" t="s">
        <v>194</v>
      </c>
      <c r="Y260" s="239" t="s">
        <v>194</v>
      </c>
      <c r="Z260" s="168">
        <v>0.64827586206896004</v>
      </c>
      <c r="AA260" s="168">
        <v>226.39999999999998</v>
      </c>
      <c r="AB260" s="247">
        <v>0.14676965517241253</v>
      </c>
      <c r="AC260" s="268"/>
      <c r="AD260">
        <v>5.2</v>
      </c>
      <c r="AE260">
        <v>263</v>
      </c>
      <c r="AF260" s="250">
        <v>5.2</v>
      </c>
      <c r="AG260" s="168">
        <v>263</v>
      </c>
      <c r="AH260" s="247">
        <v>1.3676000000000001</v>
      </c>
      <c r="AI260" s="251" t="s">
        <v>112</v>
      </c>
      <c r="AJ260">
        <v>1.8</v>
      </c>
      <c r="AK260">
        <v>137</v>
      </c>
      <c r="AL260" s="256">
        <v>1.8</v>
      </c>
      <c r="AM260" s="168">
        <v>137</v>
      </c>
      <c r="AN260" s="247">
        <v>0.24660000000000001</v>
      </c>
      <c r="AO260" s="223"/>
      <c r="AP260" s="252">
        <v>4.9926597417931031</v>
      </c>
      <c r="AQ260" s="244">
        <v>1.5981613042626158E-4</v>
      </c>
      <c r="AR260" s="254">
        <v>1.6088744722497517E-4</v>
      </c>
    </row>
    <row r="261" spans="1:44" x14ac:dyDescent="0.3">
      <c r="A261" t="s">
        <v>6</v>
      </c>
      <c r="B261" s="168">
        <v>0</v>
      </c>
      <c r="C261" s="238">
        <v>0</v>
      </c>
      <c r="D261" s="223"/>
      <c r="E261" s="238">
        <v>0</v>
      </c>
      <c r="F261" s="240">
        <v>0</v>
      </c>
      <c r="G261" s="241">
        <v>0</v>
      </c>
      <c r="H261" s="235"/>
      <c r="I261" s="242">
        <v>0</v>
      </c>
      <c r="J261" s="241">
        <v>0</v>
      </c>
      <c r="K261" s="235"/>
      <c r="L261" s="243">
        <v>0</v>
      </c>
      <c r="M261" s="244">
        <v>0</v>
      </c>
      <c r="N261" s="333" t="s">
        <v>6</v>
      </c>
      <c r="O261" s="168">
        <v>0</v>
      </c>
      <c r="P261" s="168">
        <v>0</v>
      </c>
      <c r="Q261" s="223"/>
      <c r="R261" s="168">
        <v>0</v>
      </c>
      <c r="S261" s="168">
        <v>0</v>
      </c>
      <c r="T261" s="168">
        <v>0</v>
      </c>
      <c r="U261" s="168">
        <v>0</v>
      </c>
      <c r="V261" s="247">
        <v>0</v>
      </c>
      <c r="W261" s="251" t="s">
        <v>6</v>
      </c>
      <c r="X261" s="250">
        <v>0</v>
      </c>
      <c r="Y261" s="168">
        <v>0</v>
      </c>
      <c r="Z261" s="168">
        <v>0</v>
      </c>
      <c r="AA261" s="168">
        <v>0</v>
      </c>
      <c r="AB261" s="247">
        <v>0</v>
      </c>
      <c r="AC261" s="268"/>
      <c r="AD261" s="168">
        <v>0</v>
      </c>
      <c r="AE261" s="168">
        <v>0</v>
      </c>
      <c r="AF261" s="250">
        <v>0</v>
      </c>
      <c r="AG261" s="168">
        <v>0</v>
      </c>
      <c r="AH261" s="247">
        <v>0</v>
      </c>
      <c r="AI261" s="251" t="s">
        <v>6</v>
      </c>
      <c r="AJ261" s="168">
        <v>0</v>
      </c>
      <c r="AK261" s="168">
        <v>0</v>
      </c>
      <c r="AL261" s="256">
        <v>0</v>
      </c>
      <c r="AM261" s="168">
        <v>0</v>
      </c>
      <c r="AN261" s="247">
        <v>0</v>
      </c>
      <c r="AO261" s="223"/>
      <c r="AP261" s="252">
        <v>0</v>
      </c>
      <c r="AQ261" s="244">
        <v>0</v>
      </c>
      <c r="AR261" s="254">
        <v>0</v>
      </c>
    </row>
    <row r="262" spans="1:44" x14ac:dyDescent="0.3">
      <c r="A262" t="s">
        <v>26</v>
      </c>
      <c r="B262" s="168">
        <v>0</v>
      </c>
      <c r="C262" s="238">
        <v>0</v>
      </c>
      <c r="D262" s="223"/>
      <c r="E262" s="238">
        <v>0</v>
      </c>
      <c r="F262" s="240">
        <v>0</v>
      </c>
      <c r="G262" s="241">
        <v>0</v>
      </c>
      <c r="H262" s="235"/>
      <c r="I262" s="242">
        <v>0</v>
      </c>
      <c r="J262" s="241">
        <v>0</v>
      </c>
      <c r="K262" s="235"/>
      <c r="L262" s="243">
        <v>0</v>
      </c>
      <c r="M262" s="244">
        <v>0</v>
      </c>
      <c r="N262" s="333" t="s">
        <v>26</v>
      </c>
      <c r="O262" s="168">
        <v>0</v>
      </c>
      <c r="P262" s="168">
        <v>0</v>
      </c>
      <c r="Q262" s="223"/>
      <c r="R262" s="168">
        <v>0</v>
      </c>
      <c r="S262" s="168">
        <v>0</v>
      </c>
      <c r="T262" s="168">
        <v>0</v>
      </c>
      <c r="U262" s="168">
        <v>0</v>
      </c>
      <c r="V262" s="247">
        <v>0</v>
      </c>
      <c r="W262" s="251" t="s">
        <v>26</v>
      </c>
      <c r="X262" s="250">
        <v>0</v>
      </c>
      <c r="Y262" s="168">
        <v>0</v>
      </c>
      <c r="Z262" s="168">
        <v>0</v>
      </c>
      <c r="AA262" s="168">
        <v>0</v>
      </c>
      <c r="AB262" s="247">
        <v>0</v>
      </c>
      <c r="AC262" s="268"/>
      <c r="AD262" s="168">
        <v>0</v>
      </c>
      <c r="AE262" s="168">
        <v>0</v>
      </c>
      <c r="AF262" s="250">
        <v>0</v>
      </c>
      <c r="AG262" s="168">
        <v>0</v>
      </c>
      <c r="AH262" s="247">
        <v>0</v>
      </c>
      <c r="AI262" s="251" t="s">
        <v>26</v>
      </c>
      <c r="AJ262" s="168">
        <v>0</v>
      </c>
      <c r="AK262" s="168">
        <v>0</v>
      </c>
      <c r="AL262" s="256">
        <v>0</v>
      </c>
      <c r="AM262" s="168">
        <v>0</v>
      </c>
      <c r="AN262" s="247">
        <v>0</v>
      </c>
      <c r="AO262" s="223"/>
      <c r="AP262" s="252">
        <v>0</v>
      </c>
      <c r="AQ262" s="244">
        <v>0</v>
      </c>
      <c r="AR262" s="254">
        <v>0</v>
      </c>
    </row>
    <row r="263" spans="1:44" x14ac:dyDescent="0.3">
      <c r="A263" t="s">
        <v>76</v>
      </c>
      <c r="B263" s="168">
        <v>0</v>
      </c>
      <c r="C263" s="238">
        <v>0</v>
      </c>
      <c r="D263" s="223"/>
      <c r="E263" s="238">
        <v>0</v>
      </c>
      <c r="F263" s="240">
        <v>0</v>
      </c>
      <c r="G263" s="241">
        <v>0</v>
      </c>
      <c r="H263" s="235"/>
      <c r="I263" s="242">
        <v>0</v>
      </c>
      <c r="J263" s="241">
        <v>0</v>
      </c>
      <c r="K263" s="235"/>
      <c r="L263" s="243">
        <v>0</v>
      </c>
      <c r="M263" s="244">
        <v>0</v>
      </c>
      <c r="N263" s="333" t="s">
        <v>76</v>
      </c>
      <c r="O263" s="168">
        <v>0</v>
      </c>
      <c r="P263" s="168">
        <v>0</v>
      </c>
      <c r="Q263" s="223"/>
      <c r="R263" s="168">
        <v>0</v>
      </c>
      <c r="S263" s="168">
        <v>0</v>
      </c>
      <c r="T263" s="168">
        <v>0</v>
      </c>
      <c r="U263" s="168">
        <v>0</v>
      </c>
      <c r="V263" s="247">
        <v>0</v>
      </c>
      <c r="W263" s="251" t="s">
        <v>76</v>
      </c>
      <c r="X263" s="250">
        <v>0</v>
      </c>
      <c r="Y263" s="168">
        <v>0</v>
      </c>
      <c r="Z263" s="168">
        <v>0</v>
      </c>
      <c r="AA263" s="168">
        <v>0</v>
      </c>
      <c r="AB263" s="247">
        <v>0</v>
      </c>
      <c r="AC263" s="268"/>
      <c r="AD263" s="168">
        <v>0</v>
      </c>
      <c r="AE263" s="168">
        <v>0</v>
      </c>
      <c r="AF263" s="250">
        <v>0</v>
      </c>
      <c r="AG263" s="168">
        <v>0</v>
      </c>
      <c r="AH263" s="247">
        <v>0</v>
      </c>
      <c r="AI263" s="251" t="s">
        <v>76</v>
      </c>
      <c r="AJ263" s="168">
        <v>0</v>
      </c>
      <c r="AK263" s="168">
        <v>0</v>
      </c>
      <c r="AL263" s="256">
        <v>0</v>
      </c>
      <c r="AM263" s="168">
        <v>0</v>
      </c>
      <c r="AN263" s="247">
        <v>0</v>
      </c>
      <c r="AO263" s="223"/>
      <c r="AP263" s="252">
        <v>0</v>
      </c>
      <c r="AQ263" s="244">
        <v>0</v>
      </c>
      <c r="AR263" s="254">
        <v>0</v>
      </c>
    </row>
    <row r="264" spans="1:44" x14ac:dyDescent="0.3">
      <c r="A264" t="s">
        <v>86</v>
      </c>
      <c r="B264" s="168">
        <v>0</v>
      </c>
      <c r="C264" s="238">
        <v>0</v>
      </c>
      <c r="D264" s="223"/>
      <c r="E264" s="238">
        <v>0</v>
      </c>
      <c r="F264" s="240">
        <v>0</v>
      </c>
      <c r="G264" s="241">
        <v>0</v>
      </c>
      <c r="H264" s="235"/>
      <c r="I264" s="242">
        <v>0</v>
      </c>
      <c r="J264" s="241">
        <v>0</v>
      </c>
      <c r="K264" s="235"/>
      <c r="L264" s="243">
        <v>0</v>
      </c>
      <c r="M264" s="244">
        <v>0</v>
      </c>
      <c r="N264" s="333" t="s">
        <v>86</v>
      </c>
      <c r="O264" s="168">
        <v>0</v>
      </c>
      <c r="P264" s="168">
        <v>0</v>
      </c>
      <c r="Q264" s="223"/>
      <c r="R264" s="168">
        <v>0</v>
      </c>
      <c r="S264" s="168">
        <v>0</v>
      </c>
      <c r="T264" s="168">
        <v>0</v>
      </c>
      <c r="U264" s="168">
        <v>0</v>
      </c>
      <c r="V264" s="247">
        <v>0</v>
      </c>
      <c r="W264" s="251" t="s">
        <v>86</v>
      </c>
      <c r="X264" s="250">
        <v>0</v>
      </c>
      <c r="Y264" s="168">
        <v>0</v>
      </c>
      <c r="Z264" s="168">
        <v>0</v>
      </c>
      <c r="AA264" s="168">
        <v>0</v>
      </c>
      <c r="AB264" s="247">
        <v>0</v>
      </c>
      <c r="AC264" s="268"/>
      <c r="AD264" s="168">
        <v>0</v>
      </c>
      <c r="AE264" s="168">
        <v>0</v>
      </c>
      <c r="AF264" s="250">
        <v>0</v>
      </c>
      <c r="AG264" s="168">
        <v>0</v>
      </c>
      <c r="AH264" s="247">
        <v>0</v>
      </c>
      <c r="AI264" s="251" t="s">
        <v>86</v>
      </c>
      <c r="AJ264" s="168">
        <v>0</v>
      </c>
      <c r="AK264" s="168">
        <v>0</v>
      </c>
      <c r="AL264" s="256">
        <v>0</v>
      </c>
      <c r="AM264" s="168">
        <v>0</v>
      </c>
      <c r="AN264" s="247">
        <v>0</v>
      </c>
      <c r="AO264" s="223"/>
      <c r="AP264" s="252">
        <v>0</v>
      </c>
      <c r="AQ264" s="244">
        <v>0</v>
      </c>
      <c r="AR264" s="254">
        <v>0</v>
      </c>
    </row>
    <row r="265" spans="1:44" x14ac:dyDescent="0.3">
      <c r="A265" t="s">
        <v>98</v>
      </c>
      <c r="B265" s="168">
        <v>0</v>
      </c>
      <c r="C265" s="238">
        <v>0</v>
      </c>
      <c r="D265" s="223"/>
      <c r="E265" s="238">
        <v>0</v>
      </c>
      <c r="F265" s="240">
        <v>0</v>
      </c>
      <c r="G265" s="241">
        <v>0</v>
      </c>
      <c r="H265" s="235"/>
      <c r="I265" s="242">
        <v>0</v>
      </c>
      <c r="J265" s="241">
        <v>0</v>
      </c>
      <c r="K265" s="235"/>
      <c r="L265" s="243">
        <v>0</v>
      </c>
      <c r="M265" s="244">
        <v>0</v>
      </c>
      <c r="N265" s="333" t="s">
        <v>98</v>
      </c>
      <c r="O265" s="168">
        <v>0</v>
      </c>
      <c r="P265" s="168">
        <v>0</v>
      </c>
      <c r="Q265" s="223"/>
      <c r="R265" s="168">
        <v>0</v>
      </c>
      <c r="S265" s="168">
        <v>0</v>
      </c>
      <c r="T265" s="168">
        <v>0</v>
      </c>
      <c r="U265" s="168">
        <v>0</v>
      </c>
      <c r="V265" s="247">
        <v>0</v>
      </c>
      <c r="W265" s="251" t="s">
        <v>98</v>
      </c>
      <c r="X265" s="250">
        <v>0</v>
      </c>
      <c r="Y265" s="168">
        <v>0</v>
      </c>
      <c r="Z265" s="168">
        <v>0</v>
      </c>
      <c r="AA265" s="168">
        <v>0</v>
      </c>
      <c r="AB265" s="247">
        <v>0</v>
      </c>
      <c r="AC265" s="268"/>
      <c r="AD265" s="168">
        <v>0</v>
      </c>
      <c r="AE265" s="168">
        <v>0</v>
      </c>
      <c r="AF265" s="250">
        <v>0</v>
      </c>
      <c r="AG265" s="168">
        <v>0</v>
      </c>
      <c r="AH265" s="247">
        <v>0</v>
      </c>
      <c r="AI265" s="251" t="s">
        <v>98</v>
      </c>
      <c r="AJ265" s="168">
        <v>0</v>
      </c>
      <c r="AK265" s="168">
        <v>0</v>
      </c>
      <c r="AL265" s="256">
        <v>0</v>
      </c>
      <c r="AM265" s="168">
        <v>0</v>
      </c>
      <c r="AN265" s="247">
        <v>0</v>
      </c>
      <c r="AO265" s="223"/>
      <c r="AP265" s="252">
        <v>0</v>
      </c>
      <c r="AQ265" s="244">
        <v>0</v>
      </c>
      <c r="AR265" s="254">
        <v>0</v>
      </c>
    </row>
    <row r="266" spans="1:44" x14ac:dyDescent="0.3">
      <c r="A266" s="168"/>
      <c r="B266" s="238">
        <v>41943380000</v>
      </c>
      <c r="C266" s="168" t="b">
        <v>1</v>
      </c>
      <c r="D266" s="223"/>
      <c r="E266" s="238">
        <v>3605424000</v>
      </c>
      <c r="F266" s="335">
        <v>0.99999999999999956</v>
      </c>
      <c r="G266" s="168" t="b">
        <v>1</v>
      </c>
      <c r="H266" s="235"/>
      <c r="I266" s="168"/>
      <c r="J266" s="265" t="b">
        <v>1</v>
      </c>
      <c r="K266" s="235"/>
      <c r="L266" s="168" t="b">
        <v>1</v>
      </c>
      <c r="M266" s="254" t="b">
        <v>1</v>
      </c>
      <c r="N266" s="227"/>
      <c r="O266" s="168">
        <v>45403.1</v>
      </c>
      <c r="P266" s="168">
        <v>45417.9</v>
      </c>
      <c r="Q266" s="223"/>
      <c r="R266" s="168">
        <v>30629.499999999996</v>
      </c>
      <c r="S266" s="168">
        <v>1310.6944444444443</v>
      </c>
      <c r="T266" s="168">
        <v>33184.73333333333</v>
      </c>
      <c r="U266" s="168"/>
      <c r="V266" s="267">
        <v>1.0120866101147257</v>
      </c>
      <c r="W266" s="268"/>
      <c r="X266" s="168">
        <v>823.60000000000014</v>
      </c>
      <c r="Y266" s="168">
        <v>433.6</v>
      </c>
      <c r="Z266" s="168">
        <v>842.40000000000032</v>
      </c>
      <c r="AA266" s="168">
        <v>267.01199999999989</v>
      </c>
      <c r="AB266" s="267">
        <v>0.99865191103433371</v>
      </c>
      <c r="AC266" s="268"/>
      <c r="AD266" s="168">
        <v>100805.09999999999</v>
      </c>
      <c r="AE266" s="168">
        <v>302.64864864864865</v>
      </c>
      <c r="AF266" s="250">
        <v>109297.06000000003</v>
      </c>
      <c r="AG266" s="168">
        <v>256.34918918918919</v>
      </c>
      <c r="AH266" s="267">
        <v>1.0681487117029564</v>
      </c>
      <c r="AI266" s="268"/>
      <c r="AJ266" s="168">
        <v>2499.3999999999992</v>
      </c>
      <c r="AK266" s="168">
        <v>129.35294117647058</v>
      </c>
      <c r="AL266" s="256">
        <v>2776.4500000000007</v>
      </c>
      <c r="AM266" s="168">
        <v>116.48941176470591</v>
      </c>
      <c r="AN266" s="267">
        <v>0.98874913769042461</v>
      </c>
      <c r="AO266" s="223"/>
      <c r="AP266" s="252">
        <v>31032.002980392088</v>
      </c>
      <c r="AQ266" s="269">
        <v>0.99334120332448606</v>
      </c>
      <c r="AR266" s="269" t="b">
        <v>1</v>
      </c>
    </row>
    <row r="267" spans="1:44" x14ac:dyDescent="0.3">
      <c r="A267" s="168" t="s">
        <v>336</v>
      </c>
      <c r="B267" s="237">
        <v>46109201000</v>
      </c>
      <c r="C267" s="168"/>
      <c r="D267" s="223"/>
      <c r="E267" s="237">
        <v>6822172000</v>
      </c>
      <c r="F267" s="168"/>
      <c r="G267" s="168"/>
      <c r="H267" s="235"/>
      <c r="I267" s="168"/>
      <c r="J267" s="168"/>
      <c r="K267" s="235"/>
      <c r="L267" s="168"/>
      <c r="M267" s="168"/>
      <c r="N267" s="227"/>
      <c r="O267">
        <v>45418</v>
      </c>
      <c r="P267" s="168"/>
      <c r="Q267" s="223"/>
      <c r="R267">
        <v>32728.3</v>
      </c>
      <c r="S267">
        <v>1240</v>
      </c>
      <c r="T267" s="168"/>
      <c r="U267" s="168"/>
      <c r="V267" s="168"/>
      <c r="W267" s="268"/>
      <c r="X267">
        <v>842.4</v>
      </c>
      <c r="Y267">
        <v>330</v>
      </c>
      <c r="Z267" s="168"/>
      <c r="AA267" s="168"/>
      <c r="AB267" s="168"/>
      <c r="AC267" s="336" t="s">
        <v>336</v>
      </c>
      <c r="AD267">
        <v>103463.4</v>
      </c>
      <c r="AE267" s="168">
        <v>267</v>
      </c>
      <c r="AF267" s="168"/>
      <c r="AG267" s="168"/>
      <c r="AH267" s="168"/>
      <c r="AI267" s="268"/>
      <c r="AJ267">
        <v>2839.3</v>
      </c>
      <c r="AK267" s="168">
        <v>136</v>
      </c>
      <c r="AL267" s="168"/>
      <c r="AM267" s="168"/>
      <c r="AN267" s="168"/>
      <c r="AO267" s="223"/>
    </row>
    <row r="268" spans="1:44" x14ac:dyDescent="0.3">
      <c r="A268" s="168" t="s">
        <v>337</v>
      </c>
      <c r="B268" s="237">
        <v>4165821000</v>
      </c>
      <c r="C268" s="168"/>
      <c r="D268" s="223"/>
      <c r="E268" s="238">
        <v>3216748000</v>
      </c>
      <c r="F268" s="238"/>
      <c r="G268" s="168"/>
      <c r="H268" s="235"/>
      <c r="I268" s="168"/>
      <c r="J268" s="168"/>
      <c r="K268" s="235"/>
      <c r="L268" s="168"/>
      <c r="M268" s="168"/>
      <c r="N268" s="227"/>
      <c r="P268" s="168"/>
      <c r="Q268" s="223"/>
      <c r="R268" s="239">
        <v>2098.8000000000029</v>
      </c>
      <c r="S268" s="239">
        <v>1169.3055555555557</v>
      </c>
      <c r="T268" s="168"/>
      <c r="U268" s="168"/>
      <c r="V268" s="168"/>
      <c r="W268" s="268"/>
      <c r="X268" s="239">
        <v>18.799999999999841</v>
      </c>
      <c r="Y268" s="239">
        <v>226.39999999999998</v>
      </c>
      <c r="Z268" s="168"/>
      <c r="AA268" s="168"/>
      <c r="AB268" s="168"/>
      <c r="AC268" s="336" t="s">
        <v>337</v>
      </c>
      <c r="AD268" s="239">
        <v>2658.3000000000029</v>
      </c>
      <c r="AE268" s="239">
        <v>231.35135135135135</v>
      </c>
      <c r="AF268" s="168"/>
      <c r="AG268" s="168"/>
      <c r="AH268" s="168"/>
      <c r="AI268" s="268"/>
      <c r="AJ268" s="239">
        <v>339.900000000001</v>
      </c>
      <c r="AK268" s="337">
        <v>142.64705882352942</v>
      </c>
      <c r="AL268" s="168"/>
      <c r="AM268" s="168"/>
      <c r="AN268" s="168"/>
      <c r="AO268" s="223"/>
    </row>
    <row r="269" spans="1:44" x14ac:dyDescent="0.3">
      <c r="A269" s="168" t="s">
        <v>338</v>
      </c>
      <c r="B269" s="168"/>
      <c r="C269" s="168"/>
      <c r="D269" s="223"/>
      <c r="E269" s="238"/>
      <c r="F269" s="168"/>
      <c r="G269" s="168"/>
      <c r="H269" s="235"/>
      <c r="I269" s="168"/>
      <c r="J269" s="168"/>
      <c r="K269" s="235"/>
      <c r="L269" s="168"/>
      <c r="M269" s="168"/>
      <c r="N269" s="227"/>
      <c r="O269" s="270">
        <v>14.8</v>
      </c>
      <c r="P269" s="168"/>
      <c r="Q269" s="223"/>
      <c r="R269" s="270">
        <v>15.7</v>
      </c>
      <c r="S269" s="270">
        <v>1031</v>
      </c>
      <c r="T269" s="168"/>
      <c r="U269" s="168"/>
      <c r="V269" s="168"/>
      <c r="W269" s="268"/>
      <c r="X269" s="338">
        <v>12.4</v>
      </c>
      <c r="Y269" s="270">
        <v>210</v>
      </c>
      <c r="Z269" s="168"/>
      <c r="AA269" s="168"/>
      <c r="AB269" s="168"/>
      <c r="AC269" s="336" t="s">
        <v>338</v>
      </c>
      <c r="AD269" s="270">
        <v>22.8</v>
      </c>
      <c r="AE269" s="339">
        <v>212</v>
      </c>
      <c r="AF269" s="168"/>
      <c r="AG269" s="168"/>
      <c r="AH269" s="168"/>
      <c r="AI269" s="268"/>
      <c r="AJ269" s="270">
        <v>23.7</v>
      </c>
      <c r="AK269" s="168">
        <v>96</v>
      </c>
      <c r="AL269" s="168"/>
      <c r="AM269" s="168"/>
      <c r="AN269" s="168"/>
      <c r="AO269" s="223"/>
    </row>
    <row r="270" spans="1:44" x14ac:dyDescent="0.3">
      <c r="A270" s="168" t="s">
        <v>339</v>
      </c>
      <c r="B270" s="168"/>
      <c r="C270" s="238"/>
      <c r="D270" s="223"/>
      <c r="E270" s="168">
        <v>24</v>
      </c>
      <c r="F270" s="168"/>
      <c r="G270" s="168"/>
      <c r="H270" s="235"/>
      <c r="I270" s="168"/>
      <c r="J270" s="168"/>
      <c r="K270" s="235"/>
      <c r="L270" s="168"/>
      <c r="M270" s="168"/>
      <c r="N270" s="227"/>
      <c r="O270" s="168"/>
      <c r="P270" s="168"/>
      <c r="Q270" s="223"/>
      <c r="R270" s="168"/>
      <c r="S270" s="168"/>
      <c r="T270" s="168"/>
      <c r="U270" s="168"/>
      <c r="V270" s="168"/>
      <c r="W270" s="268"/>
      <c r="X270" s="250"/>
      <c r="Y270" s="168"/>
      <c r="Z270" s="168"/>
      <c r="AA270" s="168"/>
      <c r="AB270" s="168"/>
      <c r="AC270" s="336" t="s">
        <v>339</v>
      </c>
      <c r="AD270" s="168"/>
      <c r="AE270" s="168"/>
      <c r="AF270" s="168"/>
      <c r="AG270" s="168"/>
      <c r="AH270" s="168"/>
      <c r="AI270" s="268"/>
      <c r="AJ270" s="168"/>
      <c r="AK270" s="168"/>
      <c r="AL270" s="168"/>
      <c r="AM270" s="168"/>
      <c r="AN270" s="168"/>
      <c r="AO270" s="223"/>
    </row>
    <row r="271" spans="1:44" x14ac:dyDescent="0.3">
      <c r="A271" s="168" t="s">
        <v>340</v>
      </c>
      <c r="B271" s="168">
        <v>21</v>
      </c>
      <c r="C271" s="168"/>
      <c r="D271" s="168"/>
      <c r="E271" s="168">
        <v>27</v>
      </c>
      <c r="F271" s="168"/>
      <c r="G271" s="168"/>
      <c r="H271" s="168"/>
      <c r="I271" s="168"/>
      <c r="J271" s="168"/>
      <c r="K271" s="168"/>
      <c r="L271" s="168"/>
      <c r="M271" s="168"/>
      <c r="N271" s="227"/>
      <c r="O271" s="168"/>
      <c r="P271" s="168"/>
      <c r="Q271" s="223"/>
      <c r="R271" s="168">
        <v>8</v>
      </c>
      <c r="S271" s="168">
        <v>8</v>
      </c>
      <c r="T271" s="168"/>
      <c r="U271" s="168"/>
      <c r="V271" s="168"/>
      <c r="W271" s="268"/>
      <c r="X271" s="168">
        <v>29</v>
      </c>
      <c r="Y271" s="168">
        <v>29</v>
      </c>
      <c r="Z271" s="168"/>
      <c r="AA271" s="168"/>
      <c r="AB271" s="168"/>
      <c r="AC271" s="336" t="s">
        <v>340</v>
      </c>
      <c r="AD271" s="168">
        <v>6</v>
      </c>
      <c r="AE271" s="168">
        <v>7</v>
      </c>
      <c r="AF271" s="168"/>
      <c r="AG271" s="168"/>
      <c r="AH271" s="168"/>
      <c r="AI271" s="268"/>
      <c r="AJ271" s="168">
        <v>9</v>
      </c>
      <c r="AK271" s="168">
        <v>10</v>
      </c>
      <c r="AL271" s="168"/>
      <c r="AM271" s="168"/>
      <c r="AN271" s="168"/>
      <c r="AO271" s="223"/>
    </row>
    <row r="272" spans="1:44" x14ac:dyDescent="0.3">
      <c r="A272" s="168" t="s">
        <v>341</v>
      </c>
      <c r="B272" s="168"/>
      <c r="C272" s="168"/>
      <c r="D272" s="168"/>
      <c r="E272" s="168"/>
      <c r="F272" s="168"/>
      <c r="G272" s="168"/>
      <c r="H272" s="168"/>
      <c r="I272" s="168"/>
      <c r="J272" s="168"/>
      <c r="K272" s="168"/>
      <c r="L272" s="168"/>
      <c r="M272" s="168"/>
      <c r="N272" s="340"/>
      <c r="O272" s="168">
        <v>6</v>
      </c>
      <c r="P272" s="168"/>
      <c r="Q272" s="168"/>
      <c r="R272" s="168">
        <v>6</v>
      </c>
      <c r="S272" s="168">
        <v>6</v>
      </c>
      <c r="T272" s="168"/>
      <c r="U272" s="168"/>
      <c r="V272" s="168"/>
      <c r="W272" s="268"/>
      <c r="X272" s="168">
        <v>6</v>
      </c>
      <c r="Y272" s="168">
        <v>6</v>
      </c>
      <c r="Z272" s="168"/>
      <c r="AA272" s="168"/>
      <c r="AB272" s="168"/>
      <c r="AC272" s="336" t="s">
        <v>341</v>
      </c>
      <c r="AD272" s="168">
        <v>6</v>
      </c>
      <c r="AE272" s="168">
        <v>6</v>
      </c>
      <c r="AF272" s="168"/>
      <c r="AG272" s="168"/>
      <c r="AH272" s="168"/>
      <c r="AI272" s="268"/>
      <c r="AJ272" s="168">
        <v>6</v>
      </c>
      <c r="AK272" s="168">
        <v>6</v>
      </c>
      <c r="AL272" s="168"/>
      <c r="AM272" s="168"/>
      <c r="AN272" s="168"/>
      <c r="AO272" s="223"/>
    </row>
    <row r="273" spans="1:5" x14ac:dyDescent="0.3">
      <c r="A273" s="168" t="s">
        <v>360</v>
      </c>
      <c r="B273" s="168">
        <v>37</v>
      </c>
      <c r="C273" s="168"/>
      <c r="E273">
        <v>32</v>
      </c>
    </row>
  </sheetData>
  <mergeCells count="74">
    <mergeCell ref="AO210:AO272"/>
    <mergeCell ref="AF207:AH207"/>
    <mergeCell ref="AJ207:AK207"/>
    <mergeCell ref="AL207:AN207"/>
    <mergeCell ref="AO207:AO208"/>
    <mergeCell ref="N209:AO209"/>
    <mergeCell ref="T207:V207"/>
    <mergeCell ref="W207:W208"/>
    <mergeCell ref="X207:Y207"/>
    <mergeCell ref="Z207:AB207"/>
    <mergeCell ref="AD207:AE207"/>
    <mergeCell ref="D206:D270"/>
    <mergeCell ref="H206:H270"/>
    <mergeCell ref="K206:K270"/>
    <mergeCell ref="Q207:Q208"/>
    <mergeCell ref="R207:S207"/>
    <mergeCell ref="Q210:Q271"/>
    <mergeCell ref="AI145:AI146"/>
    <mergeCell ref="AJ145:AK145"/>
    <mergeCell ref="AL145:AN145"/>
    <mergeCell ref="AO145:AO146"/>
    <mergeCell ref="D146:D203"/>
    <mergeCell ref="H146:H203"/>
    <mergeCell ref="K146:K203"/>
    <mergeCell ref="O147:AO147"/>
    <mergeCell ref="Q148:Q203"/>
    <mergeCell ref="W148:W203"/>
    <mergeCell ref="AC148:AC203"/>
    <mergeCell ref="AI148:AI203"/>
    <mergeCell ref="AO148:AO203"/>
    <mergeCell ref="X145:Y145"/>
    <mergeCell ref="Z145:AB145"/>
    <mergeCell ref="AC145:AC146"/>
    <mergeCell ref="AD145:AE145"/>
    <mergeCell ref="AF145:AH145"/>
    <mergeCell ref="B145:M145"/>
    <mergeCell ref="Q145:Q146"/>
    <mergeCell ref="R145:S145"/>
    <mergeCell ref="T145:V145"/>
    <mergeCell ref="W145:W146"/>
    <mergeCell ref="AL77:AN77"/>
    <mergeCell ref="AO77:AO78"/>
    <mergeCell ref="D78:D142"/>
    <mergeCell ref="H78:H142"/>
    <mergeCell ref="K78:K142"/>
    <mergeCell ref="O79:AO79"/>
    <mergeCell ref="Q80:Q141"/>
    <mergeCell ref="AC80:AC142"/>
    <mergeCell ref="AO80:AO142"/>
    <mergeCell ref="L13:Q15"/>
    <mergeCell ref="B17:R17"/>
    <mergeCell ref="T17:AJ17"/>
    <mergeCell ref="B77:M77"/>
    <mergeCell ref="Q77:Q78"/>
    <mergeCell ref="R77:S77"/>
    <mergeCell ref="T77:V77"/>
    <mergeCell ref="W77:W78"/>
    <mergeCell ref="X77:Y77"/>
    <mergeCell ref="Z77:AB77"/>
    <mergeCell ref="AC77:AC78"/>
    <mergeCell ref="AD77:AE77"/>
    <mergeCell ref="AF77:AH77"/>
    <mergeCell ref="AI77:AI78"/>
    <mergeCell ref="AJ77:AK77"/>
    <mergeCell ref="M7:Q7"/>
    <mergeCell ref="M8:Q8"/>
    <mergeCell ref="M9:Q9"/>
    <mergeCell ref="M10:Q10"/>
    <mergeCell ref="M11:Q11"/>
    <mergeCell ref="M2:Q2"/>
    <mergeCell ref="M3:Q3"/>
    <mergeCell ref="M4:Q4"/>
    <mergeCell ref="M5:Q5"/>
    <mergeCell ref="M6:Q6"/>
  </mergeCells>
  <pageMargins left="0.7" right="0.7"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17220B-4816-434D-857C-59465E4379DC}">
  <dimension ref="A1:BC600"/>
  <sheetViews>
    <sheetView workbookViewId="0">
      <selection activeCell="B11" sqref="B11"/>
    </sheetView>
  </sheetViews>
  <sheetFormatPr defaultRowHeight="14.4" x14ac:dyDescent="0.3"/>
  <cols>
    <col min="2" max="2" width="22.33203125" customWidth="1"/>
    <col min="3" max="3" width="5.33203125" customWidth="1"/>
    <col min="5" max="7" width="9.44140625" bestFit="1" customWidth="1"/>
    <col min="8" max="8" width="11.33203125" customWidth="1"/>
    <col min="9" max="9" width="15.88671875" customWidth="1"/>
    <col min="10" max="14" width="9.44140625" bestFit="1" customWidth="1"/>
    <col min="15" max="15" width="10.109375" bestFit="1" customWidth="1"/>
    <col min="16" max="16" width="10.33203125" bestFit="1" customWidth="1"/>
    <col min="17" max="17" width="18.33203125" customWidth="1"/>
    <col min="19" max="19" width="19" customWidth="1"/>
    <col min="20" max="20" width="12.44140625" customWidth="1"/>
    <col min="22" max="22" width="16.44140625" customWidth="1"/>
    <col min="23" max="23" width="16.5546875" customWidth="1"/>
    <col min="24" max="24" width="1.44140625" style="91" customWidth="1"/>
    <col min="25" max="25" width="26.88671875" customWidth="1"/>
    <col min="26" max="26" width="15.44140625" customWidth="1"/>
    <col min="27" max="27" width="1.88671875" style="91" customWidth="1"/>
    <col min="28" max="28" width="15.88671875" customWidth="1"/>
    <col min="29" max="29" width="13.5546875" customWidth="1"/>
    <col min="30" max="30" width="1.44140625" style="91" customWidth="1"/>
    <col min="31" max="31" width="18.33203125" customWidth="1"/>
    <col min="32" max="32" width="19.33203125" customWidth="1"/>
    <col min="33" max="33" width="1.44140625" style="91" customWidth="1"/>
    <col min="34" max="34" width="25.88671875" customWidth="1"/>
    <col min="35" max="47" width="9.44140625" bestFit="1" customWidth="1"/>
    <col min="52" max="52" width="9.44140625" customWidth="1"/>
  </cols>
  <sheetData>
    <row r="1" spans="1:54" x14ac:dyDescent="0.3">
      <c r="A1" s="341" t="s">
        <v>299</v>
      </c>
      <c r="B1" s="162"/>
      <c r="C1" s="162"/>
      <c r="D1" s="162"/>
      <c r="E1" s="162"/>
      <c r="F1" s="162"/>
      <c r="G1" s="162"/>
      <c r="H1" s="342" t="s">
        <v>201</v>
      </c>
      <c r="I1" s="343"/>
      <c r="J1" s="162"/>
      <c r="K1" s="162"/>
      <c r="L1" s="308"/>
      <c r="M1" s="308"/>
      <c r="N1" s="308"/>
      <c r="O1" s="308"/>
      <c r="P1" s="308"/>
      <c r="Q1" s="308"/>
      <c r="R1" s="308"/>
      <c r="S1" s="308"/>
      <c r="T1" s="308"/>
      <c r="U1" s="162"/>
      <c r="V1" s="162"/>
      <c r="W1" s="162"/>
      <c r="X1" s="344"/>
      <c r="Y1" s="162"/>
      <c r="Z1" s="162"/>
      <c r="AA1" s="344"/>
      <c r="AB1" s="162"/>
      <c r="AC1" s="162"/>
      <c r="AD1" s="344"/>
      <c r="AE1" s="162"/>
      <c r="AF1" s="162"/>
      <c r="AG1" s="344"/>
      <c r="AH1" s="162"/>
      <c r="AI1" s="162"/>
      <c r="AJ1" s="162"/>
      <c r="AK1" s="162"/>
      <c r="AL1" s="162"/>
      <c r="AM1" s="162"/>
      <c r="AN1" s="162"/>
      <c r="AO1" s="162"/>
      <c r="AP1" s="162"/>
      <c r="AQ1" s="162"/>
      <c r="AR1" s="162"/>
      <c r="AS1" s="162"/>
      <c r="AT1" s="162"/>
      <c r="AU1" s="162"/>
      <c r="AV1" s="162"/>
      <c r="AW1" s="162"/>
      <c r="AX1" s="162"/>
      <c r="AY1" s="162"/>
      <c r="AZ1" s="162"/>
    </row>
    <row r="2" spans="1:54" x14ac:dyDescent="0.3">
      <c r="A2" s="341" t="s">
        <v>361</v>
      </c>
      <c r="B2" s="162"/>
      <c r="C2" s="162"/>
      <c r="D2" s="162"/>
      <c r="E2" s="162"/>
      <c r="F2" s="162"/>
      <c r="G2" s="162"/>
      <c r="H2" s="345" t="s">
        <v>194</v>
      </c>
      <c r="I2" s="346" t="s">
        <v>202</v>
      </c>
      <c r="J2" s="162"/>
      <c r="K2" s="162"/>
      <c r="L2" s="308"/>
      <c r="M2" s="308"/>
      <c r="N2" s="308"/>
      <c r="O2" s="308"/>
      <c r="P2" s="308"/>
      <c r="Q2" s="308"/>
      <c r="R2" s="308"/>
      <c r="S2" s="308"/>
      <c r="T2" s="308"/>
      <c r="U2" s="162"/>
      <c r="V2" s="162"/>
      <c r="W2" s="162"/>
      <c r="X2" s="344"/>
      <c r="Y2" s="162"/>
      <c r="Z2" s="162"/>
      <c r="AA2" s="344"/>
      <c r="AB2" s="162"/>
      <c r="AC2" s="162"/>
      <c r="AD2" s="344"/>
      <c r="AE2" s="162"/>
      <c r="AF2" s="162"/>
      <c r="AG2" s="344"/>
      <c r="AH2" s="162"/>
      <c r="AI2" s="162"/>
      <c r="AJ2" s="162"/>
      <c r="AK2" s="162"/>
      <c r="AL2" s="162"/>
      <c r="AM2" s="162"/>
      <c r="AN2" s="162"/>
      <c r="AO2" s="162"/>
      <c r="AP2" s="162"/>
      <c r="AQ2" s="162"/>
      <c r="AR2" s="162"/>
      <c r="AS2" s="162"/>
      <c r="AT2" s="162"/>
      <c r="AU2" s="162"/>
      <c r="AV2" s="162"/>
      <c r="AW2" s="162"/>
      <c r="AX2" s="162"/>
      <c r="AY2" s="162"/>
      <c r="AZ2" s="162"/>
    </row>
    <row r="3" spans="1:54" x14ac:dyDescent="0.3">
      <c r="A3" s="163" t="s">
        <v>311</v>
      </c>
      <c r="B3" s="162"/>
      <c r="C3" s="162"/>
      <c r="D3" s="162"/>
      <c r="E3" s="162"/>
      <c r="F3" s="162"/>
      <c r="G3" s="162"/>
      <c r="H3" s="347" t="s">
        <v>162</v>
      </c>
      <c r="I3" s="346" t="s">
        <v>206</v>
      </c>
      <c r="J3" s="162"/>
      <c r="K3" s="162"/>
      <c r="L3" s="308"/>
      <c r="M3" s="308"/>
      <c r="N3" s="308"/>
      <c r="O3" s="308"/>
      <c r="P3" s="308"/>
      <c r="Q3" s="308"/>
      <c r="R3" s="308"/>
      <c r="S3" s="308"/>
      <c r="T3" s="308"/>
      <c r="U3" s="162"/>
      <c r="V3" s="162"/>
      <c r="W3" s="162"/>
      <c r="X3" s="344"/>
      <c r="Y3" s="162"/>
      <c r="Z3" s="162"/>
      <c r="AA3" s="344"/>
      <c r="AB3" s="162"/>
      <c r="AC3" s="162"/>
      <c r="AD3" s="344"/>
      <c r="AE3" s="162"/>
      <c r="AF3" s="162"/>
      <c r="AG3" s="344"/>
      <c r="AH3" s="162"/>
      <c r="AI3" s="162"/>
      <c r="AJ3" s="162"/>
      <c r="AK3" s="162"/>
      <c r="AL3" s="162"/>
      <c r="AM3" s="162"/>
      <c r="AN3" s="162"/>
      <c r="AO3" s="162"/>
      <c r="AP3" s="162"/>
      <c r="AQ3" s="162"/>
      <c r="AR3" s="162"/>
      <c r="AS3" s="162"/>
      <c r="AT3" s="162"/>
      <c r="AU3" s="162"/>
      <c r="AV3" s="162"/>
      <c r="AW3" s="162"/>
      <c r="AX3" s="162"/>
      <c r="AY3" s="162"/>
      <c r="AZ3" s="162"/>
    </row>
    <row r="4" spans="1:54" x14ac:dyDescent="0.3">
      <c r="A4" s="163" t="s">
        <v>362</v>
      </c>
      <c r="B4" s="162"/>
      <c r="C4" s="162"/>
      <c r="D4" s="162"/>
      <c r="E4" s="162"/>
      <c r="F4" s="162"/>
      <c r="G4" s="162"/>
      <c r="H4" s="348" t="s">
        <v>162</v>
      </c>
      <c r="I4" s="346" t="s">
        <v>244</v>
      </c>
      <c r="J4" s="162"/>
      <c r="K4" s="162"/>
      <c r="L4" s="308"/>
      <c r="M4" s="308"/>
      <c r="N4" s="308"/>
      <c r="O4" s="308"/>
      <c r="P4" s="308"/>
      <c r="Q4" s="308"/>
      <c r="R4" s="308"/>
      <c r="S4" s="308"/>
      <c r="T4" s="308"/>
      <c r="U4" s="162"/>
      <c r="V4" s="162"/>
      <c r="W4" s="162"/>
      <c r="X4" s="344"/>
      <c r="Y4" s="162"/>
      <c r="Z4" s="162"/>
      <c r="AA4" s="344"/>
      <c r="AB4" s="162"/>
      <c r="AC4" s="162"/>
      <c r="AD4" s="344"/>
      <c r="AE4" s="162"/>
      <c r="AF4" s="162"/>
      <c r="AG4" s="344"/>
      <c r="AH4" s="162"/>
      <c r="AI4" s="162"/>
      <c r="AJ4" s="162"/>
      <c r="AK4" s="162"/>
      <c r="AL4" s="162"/>
      <c r="AM4" s="162"/>
      <c r="AN4" s="162"/>
      <c r="AO4" s="162"/>
      <c r="AP4" s="162"/>
      <c r="AQ4" s="162"/>
      <c r="AR4" s="162"/>
      <c r="AS4" s="162"/>
      <c r="AT4" s="162"/>
      <c r="AU4" s="162"/>
      <c r="AV4" s="162"/>
      <c r="AW4" s="162"/>
      <c r="AX4" s="162"/>
      <c r="AY4" s="162"/>
      <c r="AZ4" s="162"/>
    </row>
    <row r="5" spans="1:54" x14ac:dyDescent="0.3">
      <c r="A5" s="163" t="s">
        <v>363</v>
      </c>
      <c r="B5" s="162"/>
      <c r="C5" s="162"/>
      <c r="D5" s="162"/>
      <c r="E5" s="162"/>
      <c r="F5" s="162"/>
      <c r="G5" s="162"/>
      <c r="H5" s="349" t="s">
        <v>162</v>
      </c>
      <c r="I5" s="346" t="s">
        <v>251</v>
      </c>
      <c r="J5" s="162"/>
      <c r="K5" s="162"/>
      <c r="L5" s="308"/>
      <c r="M5" s="308"/>
      <c r="N5" s="308"/>
      <c r="O5" s="308"/>
      <c r="P5" s="308"/>
      <c r="Q5" s="308"/>
      <c r="R5" s="308"/>
      <c r="S5" s="308"/>
      <c r="T5" s="308"/>
      <c r="U5" s="162"/>
      <c r="V5" s="162"/>
      <c r="W5" s="162"/>
      <c r="X5" s="344"/>
      <c r="Y5" s="162"/>
      <c r="Z5" s="162"/>
      <c r="AA5" s="344"/>
      <c r="AB5" s="162"/>
      <c r="AC5" s="162"/>
      <c r="AD5" s="344"/>
      <c r="AE5" s="162"/>
      <c r="AF5" s="162"/>
      <c r="AG5" s="344"/>
      <c r="AH5" s="162"/>
      <c r="AI5" s="162"/>
      <c r="AJ5" s="162"/>
      <c r="AK5" s="162"/>
      <c r="AL5" s="162"/>
      <c r="AM5" s="162"/>
      <c r="AN5" s="162"/>
      <c r="AO5" s="162"/>
      <c r="AP5" s="162"/>
      <c r="AQ5" s="162"/>
      <c r="AR5" s="162"/>
      <c r="AS5" s="162"/>
      <c r="AT5" s="162"/>
      <c r="AU5" s="162"/>
      <c r="AV5" s="162"/>
      <c r="AW5" s="162"/>
      <c r="AX5" s="162"/>
      <c r="AY5" s="162"/>
      <c r="AZ5" s="162"/>
    </row>
    <row r="6" spans="1:54" x14ac:dyDescent="0.3">
      <c r="A6" s="341"/>
      <c r="B6" s="162"/>
      <c r="C6" s="162"/>
      <c r="D6" s="162"/>
      <c r="E6" s="162"/>
      <c r="F6" s="162"/>
      <c r="G6" s="162"/>
      <c r="H6" s="162"/>
      <c r="I6" s="162"/>
      <c r="J6" s="162"/>
      <c r="K6" s="162"/>
      <c r="L6" s="308"/>
      <c r="M6" s="308"/>
      <c r="N6" s="308"/>
      <c r="O6" s="308"/>
      <c r="P6" s="308"/>
      <c r="Q6" s="308"/>
      <c r="R6" s="308"/>
      <c r="S6" s="308"/>
      <c r="T6" s="308"/>
      <c r="U6" s="162"/>
      <c r="V6" s="162"/>
      <c r="W6" s="162"/>
      <c r="X6" s="344"/>
      <c r="Y6" s="162"/>
      <c r="Z6" s="162"/>
      <c r="AA6" s="344"/>
      <c r="AB6" s="162"/>
      <c r="AC6" s="162"/>
      <c r="AD6" s="344"/>
      <c r="AE6" s="162"/>
      <c r="AF6" s="162"/>
      <c r="AG6" s="344"/>
      <c r="AH6" s="162"/>
      <c r="AI6" s="162"/>
      <c r="AJ6" s="162"/>
      <c r="AK6" s="162"/>
      <c r="AL6" s="162"/>
      <c r="AM6" s="162"/>
      <c r="AN6" s="162"/>
      <c r="AO6" s="162"/>
      <c r="AP6" s="162"/>
      <c r="AQ6" s="162"/>
      <c r="AR6" s="162"/>
      <c r="AS6" s="162"/>
      <c r="AT6" s="162"/>
      <c r="AU6" s="162"/>
      <c r="AV6" s="162"/>
      <c r="AW6" s="162"/>
      <c r="AX6" s="162"/>
      <c r="AY6" s="162"/>
      <c r="AZ6" s="162"/>
    </row>
    <row r="7" spans="1:54" s="198" customFormat="1" ht="21" x14ac:dyDescent="0.4">
      <c r="A7" s="350" t="s">
        <v>364</v>
      </c>
      <c r="B7" s="351"/>
      <c r="C7" s="351"/>
      <c r="D7" s="351"/>
      <c r="E7" s="351"/>
      <c r="F7" s="351"/>
      <c r="G7" s="351"/>
      <c r="H7" s="351"/>
      <c r="I7" s="351"/>
      <c r="J7" s="351"/>
      <c r="K7" s="351"/>
      <c r="L7" s="352"/>
      <c r="M7" s="352"/>
      <c r="N7" s="352"/>
      <c r="O7" s="352"/>
      <c r="P7" s="352"/>
      <c r="Q7" s="352"/>
      <c r="R7" s="352"/>
      <c r="S7" s="352"/>
      <c r="T7" s="352"/>
      <c r="U7" s="351"/>
      <c r="V7" s="351"/>
      <c r="W7" s="351"/>
      <c r="X7" s="351"/>
      <c r="Y7" s="351"/>
      <c r="Z7" s="351"/>
      <c r="AA7" s="351"/>
      <c r="AB7" s="351"/>
      <c r="AC7" s="351"/>
      <c r="AD7" s="351"/>
      <c r="AE7" s="351"/>
      <c r="AF7" s="351"/>
      <c r="AG7" s="351"/>
      <c r="AH7" s="351"/>
      <c r="AI7" s="351"/>
      <c r="AJ7" s="351"/>
      <c r="AK7" s="351"/>
      <c r="AL7" s="351"/>
      <c r="AM7" s="351"/>
      <c r="AN7" s="351"/>
      <c r="AO7" s="351"/>
      <c r="AP7" s="351"/>
      <c r="AQ7" s="351"/>
      <c r="AR7" s="351"/>
      <c r="AS7" s="351"/>
      <c r="AT7" s="351"/>
      <c r="AU7" s="351"/>
      <c r="AV7" s="351"/>
      <c r="AW7" s="351"/>
      <c r="AX7" s="351"/>
      <c r="AY7" s="351"/>
      <c r="AZ7" s="351"/>
    </row>
    <row r="8" spans="1:54" x14ac:dyDescent="0.3">
      <c r="C8" s="308"/>
      <c r="D8" s="162"/>
      <c r="E8" s="162"/>
      <c r="F8" s="162"/>
      <c r="G8" s="162"/>
      <c r="H8" s="162"/>
      <c r="I8" s="162"/>
      <c r="J8" s="162"/>
      <c r="K8" s="162"/>
      <c r="L8" s="162"/>
      <c r="M8" s="162"/>
      <c r="N8" s="308"/>
      <c r="O8" s="308"/>
      <c r="P8" s="308"/>
      <c r="Q8" s="308"/>
      <c r="R8" s="308"/>
      <c r="S8" s="308"/>
      <c r="T8" s="308"/>
      <c r="U8" s="308"/>
      <c r="V8" s="308"/>
      <c r="W8" s="308"/>
      <c r="X8" s="353"/>
      <c r="Y8" s="162"/>
      <c r="Z8" s="162"/>
      <c r="AA8" s="344"/>
      <c r="AB8" s="162"/>
      <c r="AC8" s="162"/>
      <c r="AD8" s="344"/>
      <c r="AE8" s="162"/>
      <c r="AF8" s="162"/>
      <c r="AG8" s="344"/>
      <c r="AH8" s="162"/>
      <c r="AI8" s="162"/>
      <c r="AJ8" s="162"/>
      <c r="AK8" s="162"/>
      <c r="AL8" s="162"/>
      <c r="AM8" s="162"/>
      <c r="AN8" s="162"/>
      <c r="AO8" s="162"/>
      <c r="AP8" s="162"/>
      <c r="AQ8" s="162"/>
      <c r="AR8" s="162"/>
      <c r="AS8" s="162"/>
      <c r="AT8" s="162"/>
      <c r="AU8" s="162"/>
      <c r="AV8" s="162"/>
      <c r="AW8" s="162"/>
      <c r="AX8" s="162"/>
      <c r="AY8" s="162"/>
      <c r="AZ8" s="162"/>
      <c r="BA8" s="162"/>
      <c r="BB8" s="162"/>
    </row>
    <row r="9" spans="1:54" ht="26.25" customHeight="1" x14ac:dyDescent="0.3">
      <c r="C9" s="354"/>
      <c r="D9" s="162"/>
      <c r="E9" s="355" t="s">
        <v>203</v>
      </c>
      <c r="F9" s="356"/>
      <c r="G9" s="356"/>
      <c r="H9" s="356"/>
      <c r="I9" s="356"/>
      <c r="J9" s="356"/>
      <c r="K9" s="356"/>
      <c r="L9" s="356"/>
      <c r="M9" s="356"/>
      <c r="N9" s="356"/>
      <c r="O9" s="357"/>
      <c r="P9" s="358" t="s">
        <v>162</v>
      </c>
      <c r="Q9" s="358"/>
      <c r="R9" s="359" t="s">
        <v>162</v>
      </c>
      <c r="S9" s="360" t="s">
        <v>162</v>
      </c>
      <c r="T9" s="360"/>
      <c r="U9" s="359" t="s">
        <v>162</v>
      </c>
      <c r="V9" s="361" t="s">
        <v>204</v>
      </c>
      <c r="W9" s="362"/>
      <c r="X9" s="362"/>
      <c r="Y9" s="362"/>
      <c r="Z9" s="362"/>
      <c r="AA9" s="362"/>
      <c r="AB9" s="362"/>
      <c r="AC9" s="362"/>
      <c r="AD9" s="362"/>
      <c r="AE9" s="362"/>
      <c r="AF9" s="362"/>
      <c r="AG9" s="344"/>
      <c r="AH9" s="363" t="s">
        <v>205</v>
      </c>
      <c r="AI9" s="162">
        <v>21</v>
      </c>
      <c r="AJ9" s="162">
        <v>24</v>
      </c>
      <c r="AK9" s="162">
        <v>26</v>
      </c>
      <c r="AL9" s="162">
        <v>29</v>
      </c>
      <c r="AM9" s="162">
        <v>30</v>
      </c>
      <c r="AN9" s="162">
        <v>33</v>
      </c>
      <c r="AO9" s="162">
        <v>36</v>
      </c>
      <c r="AP9" s="162">
        <v>37</v>
      </c>
      <c r="AQ9" s="162">
        <v>40</v>
      </c>
      <c r="AR9" s="162">
        <v>49</v>
      </c>
      <c r="AS9" s="162">
        <v>50</v>
      </c>
      <c r="AT9" s="162">
        <v>52</v>
      </c>
      <c r="AU9" s="162">
        <v>54</v>
      </c>
      <c r="AV9" s="162">
        <v>55</v>
      </c>
      <c r="AW9" s="162">
        <v>61</v>
      </c>
      <c r="AX9" s="162">
        <v>65</v>
      </c>
      <c r="AY9" s="162">
        <v>66</v>
      </c>
      <c r="AZ9" s="162">
        <v>68</v>
      </c>
      <c r="BA9" s="162">
        <v>71</v>
      </c>
      <c r="BB9" s="162"/>
    </row>
    <row r="10" spans="1:54" ht="65.25" customHeight="1" x14ac:dyDescent="0.3">
      <c r="C10" s="354"/>
      <c r="D10" s="364"/>
      <c r="E10" s="365" t="s">
        <v>207</v>
      </c>
      <c r="F10" s="366" t="s">
        <v>208</v>
      </c>
      <c r="G10" s="36" t="s">
        <v>209</v>
      </c>
      <c r="H10" s="366" t="s">
        <v>210</v>
      </c>
      <c r="I10" s="36" t="s">
        <v>211</v>
      </c>
      <c r="J10" s="36" t="s">
        <v>212</v>
      </c>
      <c r="K10" s="36" t="s">
        <v>213</v>
      </c>
      <c r="L10" s="36" t="s">
        <v>214</v>
      </c>
      <c r="M10" s="36" t="s">
        <v>215</v>
      </c>
      <c r="N10" s="36" t="s">
        <v>216</v>
      </c>
      <c r="O10" s="37" t="s">
        <v>217</v>
      </c>
      <c r="P10" s="87" t="s">
        <v>218</v>
      </c>
      <c r="Q10" s="87" t="s">
        <v>284</v>
      </c>
      <c r="R10" s="367" t="s">
        <v>162</v>
      </c>
      <c r="S10" s="368" t="s">
        <v>219</v>
      </c>
      <c r="T10" s="368" t="s">
        <v>285</v>
      </c>
      <c r="U10" s="367" t="s">
        <v>162</v>
      </c>
      <c r="V10" s="368" t="s">
        <v>220</v>
      </c>
      <c r="W10" s="368" t="s">
        <v>286</v>
      </c>
      <c r="X10" s="369"/>
      <c r="Y10" s="92" t="s">
        <v>287</v>
      </c>
      <c r="Z10" s="94" t="s">
        <v>290</v>
      </c>
      <c r="AA10" s="370"/>
      <c r="AB10" s="368" t="s">
        <v>221</v>
      </c>
      <c r="AC10" s="93" t="s">
        <v>288</v>
      </c>
      <c r="AD10" s="369"/>
      <c r="AE10" s="368" t="s">
        <v>222</v>
      </c>
      <c r="AF10" s="93" t="s">
        <v>289</v>
      </c>
      <c r="AG10" s="369"/>
      <c r="AH10" s="371" t="s">
        <v>223</v>
      </c>
      <c r="AI10" s="371" t="s">
        <v>224</v>
      </c>
      <c r="AJ10" s="371" t="s">
        <v>225</v>
      </c>
      <c r="AK10" s="371" t="s">
        <v>226</v>
      </c>
      <c r="AL10" s="371" t="s">
        <v>227</v>
      </c>
      <c r="AM10" s="371" t="s">
        <v>228</v>
      </c>
      <c r="AN10" s="371" t="s">
        <v>229</v>
      </c>
      <c r="AO10" s="371" t="s">
        <v>230</v>
      </c>
      <c r="AP10" s="371" t="s">
        <v>231</v>
      </c>
      <c r="AQ10" s="371" t="s">
        <v>232</v>
      </c>
      <c r="AR10" s="371" t="s">
        <v>233</v>
      </c>
      <c r="AS10" s="371" t="s">
        <v>234</v>
      </c>
      <c r="AT10" s="371" t="s">
        <v>235</v>
      </c>
      <c r="AU10" s="371" t="s">
        <v>236</v>
      </c>
      <c r="AV10" s="371" t="s">
        <v>237</v>
      </c>
      <c r="AW10" s="371" t="s">
        <v>238</v>
      </c>
      <c r="AX10" s="371" t="s">
        <v>239</v>
      </c>
      <c r="AY10" s="371" t="s">
        <v>240</v>
      </c>
      <c r="AZ10" s="371" t="s">
        <v>241</v>
      </c>
      <c r="BA10" s="371" t="s">
        <v>242</v>
      </c>
      <c r="BB10" s="371" t="s">
        <v>243</v>
      </c>
    </row>
    <row r="11" spans="1:54" x14ac:dyDescent="0.3">
      <c r="C11" s="163"/>
      <c r="D11" s="161" t="s">
        <v>190</v>
      </c>
      <c r="E11" s="372" t="s">
        <v>245</v>
      </c>
      <c r="F11" s="373"/>
      <c r="G11" s="373"/>
      <c r="H11" s="373"/>
      <c r="I11" s="373"/>
      <c r="J11" s="373"/>
      <c r="K11" s="373"/>
      <c r="L11" s="373"/>
      <c r="M11" s="373"/>
      <c r="N11" s="373"/>
      <c r="O11" s="374"/>
      <c r="P11" s="375" t="s">
        <v>246</v>
      </c>
      <c r="Q11" s="88"/>
      <c r="R11" s="367" t="s">
        <v>162</v>
      </c>
      <c r="S11" s="146" t="s">
        <v>247</v>
      </c>
      <c r="T11" s="147"/>
      <c r="U11" s="367" t="s">
        <v>162</v>
      </c>
      <c r="V11" s="148" t="s">
        <v>248</v>
      </c>
      <c r="W11" s="148"/>
      <c r="X11" s="148"/>
      <c r="Y11" s="148"/>
      <c r="Z11" s="148"/>
      <c r="AA11" s="148"/>
      <c r="AB11" s="148"/>
      <c r="AC11" s="148"/>
      <c r="AD11" s="376"/>
      <c r="AE11" s="148" t="s">
        <v>249</v>
      </c>
      <c r="AF11" s="148"/>
      <c r="AG11" s="376"/>
      <c r="AH11" s="373" t="s">
        <v>250</v>
      </c>
      <c r="AI11" s="373"/>
      <c r="AJ11" s="373"/>
      <c r="AK11" s="373"/>
      <c r="AL11" s="373"/>
      <c r="AM11" s="373"/>
      <c r="AN11" s="373"/>
      <c r="AO11" s="373"/>
      <c r="AP11" s="373"/>
      <c r="AQ11" s="373"/>
      <c r="AR11" s="373"/>
      <c r="AS11" s="373"/>
      <c r="AT11" s="373"/>
      <c r="AU11" s="373"/>
      <c r="AV11" s="373"/>
      <c r="AW11" s="373"/>
      <c r="AX11" s="373"/>
      <c r="AY11" s="373"/>
      <c r="AZ11" s="373"/>
      <c r="BA11" s="373"/>
      <c r="BB11" s="374"/>
    </row>
    <row r="12" spans="1:54" x14ac:dyDescent="0.3">
      <c r="C12" s="163"/>
      <c r="D12" s="162" t="s">
        <v>2</v>
      </c>
      <c r="E12" s="162">
        <v>0</v>
      </c>
      <c r="F12" s="162">
        <v>0</v>
      </c>
      <c r="G12" s="162">
        <v>0</v>
      </c>
      <c r="H12" s="162">
        <v>0</v>
      </c>
      <c r="I12" s="162">
        <v>0</v>
      </c>
      <c r="J12" s="304" t="s">
        <v>194</v>
      </c>
      <c r="K12" s="308">
        <v>0</v>
      </c>
      <c r="L12" s="308">
        <v>0</v>
      </c>
      <c r="M12" s="308">
        <v>0</v>
      </c>
      <c r="N12" s="308">
        <v>0</v>
      </c>
      <c r="O12" s="308">
        <v>0</v>
      </c>
      <c r="P12" s="308">
        <v>0</v>
      </c>
      <c r="Q12" s="84">
        <v>1.4454438453538794E-3</v>
      </c>
      <c r="R12" s="367" t="s">
        <v>2</v>
      </c>
      <c r="S12" s="162">
        <v>0</v>
      </c>
      <c r="T12" s="377">
        <v>0</v>
      </c>
      <c r="U12" s="367" t="s">
        <v>2</v>
      </c>
      <c r="V12" s="162">
        <v>0</v>
      </c>
      <c r="W12" s="85">
        <v>0</v>
      </c>
      <c r="X12" s="89"/>
      <c r="Y12" s="162">
        <v>1500</v>
      </c>
      <c r="Z12" s="85">
        <v>2.970092063943706E-4</v>
      </c>
      <c r="AA12" s="344"/>
      <c r="AB12" s="162">
        <v>0</v>
      </c>
      <c r="AC12" s="85">
        <v>0</v>
      </c>
      <c r="AD12" s="344"/>
      <c r="AE12" s="162">
        <v>0</v>
      </c>
      <c r="AF12" s="85">
        <v>0</v>
      </c>
      <c r="AG12" s="344"/>
      <c r="AH12" s="367" t="s">
        <v>2</v>
      </c>
      <c r="AI12" s="162"/>
      <c r="AJ12" s="162"/>
      <c r="AK12" s="162"/>
      <c r="AL12" s="162"/>
      <c r="AM12" s="162"/>
      <c r="AN12" s="162"/>
      <c r="AO12" s="162"/>
      <c r="AP12" s="162"/>
      <c r="AQ12" s="162"/>
      <c r="AR12" s="162"/>
      <c r="AS12" s="162"/>
      <c r="AT12" s="162"/>
      <c r="AU12" s="162"/>
      <c r="AV12" s="162">
        <v>1500</v>
      </c>
      <c r="AW12" s="162"/>
      <c r="AX12" s="162"/>
      <c r="AY12" s="162"/>
      <c r="AZ12" s="162"/>
      <c r="BA12" s="162"/>
      <c r="BB12" s="162">
        <v>1500</v>
      </c>
    </row>
    <row r="13" spans="1:54" x14ac:dyDescent="0.3">
      <c r="A13" s="162"/>
      <c r="B13" s="162"/>
      <c r="C13" s="162"/>
      <c r="D13" s="162" t="s">
        <v>4</v>
      </c>
      <c r="E13" s="162">
        <v>0</v>
      </c>
      <c r="F13" s="162">
        <v>0</v>
      </c>
      <c r="G13" s="162">
        <v>0</v>
      </c>
      <c r="H13" s="162">
        <v>0</v>
      </c>
      <c r="I13" s="162">
        <v>0</v>
      </c>
      <c r="J13" s="162">
        <v>0</v>
      </c>
      <c r="K13" s="308">
        <v>0</v>
      </c>
      <c r="L13" s="308">
        <v>0</v>
      </c>
      <c r="M13" s="308">
        <v>0</v>
      </c>
      <c r="N13" s="308">
        <v>0</v>
      </c>
      <c r="O13" s="308">
        <v>0</v>
      </c>
      <c r="P13" s="308">
        <v>0</v>
      </c>
      <c r="Q13" s="84">
        <v>0</v>
      </c>
      <c r="R13" s="367" t="s">
        <v>4</v>
      </c>
      <c r="S13" s="162">
        <v>146</v>
      </c>
      <c r="T13" s="377">
        <v>3.2367697038355721E-4</v>
      </c>
      <c r="U13" s="367" t="s">
        <v>4</v>
      </c>
      <c r="V13" s="162">
        <v>0</v>
      </c>
      <c r="W13" s="85">
        <v>0</v>
      </c>
      <c r="X13" s="89"/>
      <c r="Y13" s="162">
        <v>0</v>
      </c>
      <c r="Z13" s="85">
        <v>0</v>
      </c>
      <c r="AA13" s="344"/>
      <c r="AB13" s="162">
        <v>0</v>
      </c>
      <c r="AC13" s="85">
        <v>0</v>
      </c>
      <c r="AD13" s="344"/>
      <c r="AE13" s="162">
        <v>0</v>
      </c>
      <c r="AF13" s="85">
        <v>0</v>
      </c>
      <c r="AG13" s="344"/>
      <c r="AH13" s="367" t="s">
        <v>4</v>
      </c>
      <c r="AI13" s="162"/>
      <c r="AJ13" s="162"/>
      <c r="AK13" s="162"/>
      <c r="AL13" s="162"/>
      <c r="AM13" s="162"/>
      <c r="AN13" s="162"/>
      <c r="AO13" s="162"/>
      <c r="AP13" s="162"/>
      <c r="AQ13" s="162"/>
      <c r="AR13" s="162"/>
      <c r="AS13" s="162"/>
      <c r="AT13" s="162"/>
      <c r="AU13" s="162"/>
      <c r="AV13" s="162"/>
      <c r="AW13" s="162"/>
      <c r="AX13" s="162"/>
      <c r="AY13" s="162"/>
      <c r="AZ13" s="162"/>
      <c r="BA13" s="162"/>
      <c r="BB13" s="162">
        <v>0</v>
      </c>
    </row>
    <row r="14" spans="1:54" x14ac:dyDescent="0.3">
      <c r="A14" s="162"/>
      <c r="B14" s="162"/>
      <c r="C14" s="162"/>
      <c r="D14" s="162" t="s">
        <v>10</v>
      </c>
      <c r="E14" s="162">
        <v>0</v>
      </c>
      <c r="F14" s="162">
        <v>0</v>
      </c>
      <c r="G14" s="162">
        <v>0</v>
      </c>
      <c r="H14" s="304" t="s">
        <v>194</v>
      </c>
      <c r="I14" s="162">
        <v>0</v>
      </c>
      <c r="J14" s="162">
        <v>0</v>
      </c>
      <c r="K14" s="308">
        <v>0</v>
      </c>
      <c r="L14" s="308">
        <v>0</v>
      </c>
      <c r="M14" s="308">
        <v>0</v>
      </c>
      <c r="N14" s="308">
        <v>0</v>
      </c>
      <c r="O14" s="308">
        <v>0</v>
      </c>
      <c r="P14" s="308">
        <v>0</v>
      </c>
      <c r="Q14" s="84">
        <v>0</v>
      </c>
      <c r="R14" s="367" t="s">
        <v>10</v>
      </c>
      <c r="S14" s="162">
        <v>0</v>
      </c>
      <c r="T14" s="377">
        <v>0</v>
      </c>
      <c r="U14" s="367" t="s">
        <v>10</v>
      </c>
      <c r="V14" s="162">
        <v>0</v>
      </c>
      <c r="W14" s="85">
        <v>0</v>
      </c>
      <c r="X14" s="89"/>
      <c r="Y14" s="162">
        <v>8300</v>
      </c>
      <c r="Z14" s="85">
        <v>1.6434509420488507E-3</v>
      </c>
      <c r="AA14" s="344"/>
      <c r="AB14" s="162">
        <v>0</v>
      </c>
      <c r="AC14" s="85">
        <v>0</v>
      </c>
      <c r="AD14" s="344"/>
      <c r="AE14" s="162">
        <v>62</v>
      </c>
      <c r="AF14" s="85">
        <v>8.0550863972976491E-3</v>
      </c>
      <c r="AG14" s="344"/>
      <c r="AH14" s="367" t="s">
        <v>10</v>
      </c>
      <c r="AI14" s="162"/>
      <c r="AJ14" s="162"/>
      <c r="AK14" s="162"/>
      <c r="AL14" s="162"/>
      <c r="AM14" s="162"/>
      <c r="AN14" s="162"/>
      <c r="AO14" s="162"/>
      <c r="AP14" s="162"/>
      <c r="AQ14" s="162">
        <v>8300</v>
      </c>
      <c r="AR14" s="162"/>
      <c r="AS14" s="162"/>
      <c r="AT14" s="162"/>
      <c r="AU14" s="162"/>
      <c r="AV14" s="162"/>
      <c r="AW14" s="162"/>
      <c r="AX14" s="162"/>
      <c r="AY14" s="162"/>
      <c r="AZ14" s="162"/>
      <c r="BA14" s="162"/>
      <c r="BB14" s="162">
        <v>8300</v>
      </c>
    </row>
    <row r="15" spans="1:54" x14ac:dyDescent="0.3">
      <c r="A15" s="162"/>
      <c r="B15" s="162"/>
      <c r="C15" s="162"/>
      <c r="D15" s="162" t="s">
        <v>8</v>
      </c>
      <c r="E15" s="162">
        <v>0</v>
      </c>
      <c r="F15" s="308">
        <v>0</v>
      </c>
      <c r="G15" s="308">
        <v>0</v>
      </c>
      <c r="H15" s="308">
        <v>0</v>
      </c>
      <c r="I15" s="162">
        <v>0</v>
      </c>
      <c r="J15" s="162">
        <v>0</v>
      </c>
      <c r="K15" s="308">
        <v>0</v>
      </c>
      <c r="L15" s="308">
        <v>0</v>
      </c>
      <c r="M15" s="308">
        <v>0</v>
      </c>
      <c r="N15" s="308">
        <v>0</v>
      </c>
      <c r="O15" s="308">
        <v>0</v>
      </c>
      <c r="P15" s="308">
        <v>0</v>
      </c>
      <c r="Q15" s="84">
        <v>0</v>
      </c>
      <c r="R15" s="367" t="s">
        <v>8</v>
      </c>
      <c r="S15" s="162">
        <v>0</v>
      </c>
      <c r="T15" s="377">
        <v>0</v>
      </c>
      <c r="U15" s="367" t="s">
        <v>8</v>
      </c>
      <c r="V15" s="162">
        <v>0</v>
      </c>
      <c r="W15" s="85">
        <v>0</v>
      </c>
      <c r="X15" s="89"/>
      <c r="Y15" s="162">
        <v>0</v>
      </c>
      <c r="Z15" s="85">
        <v>0</v>
      </c>
      <c r="AA15" s="344"/>
      <c r="AB15" s="162">
        <v>0</v>
      </c>
      <c r="AC15" s="85">
        <v>0</v>
      </c>
      <c r="AD15" s="344"/>
      <c r="AE15" s="162">
        <v>0</v>
      </c>
      <c r="AF15" s="85">
        <v>0</v>
      </c>
      <c r="AG15" s="344"/>
      <c r="AH15" s="367" t="s">
        <v>8</v>
      </c>
      <c r="AI15" s="162"/>
      <c r="AJ15" s="162"/>
      <c r="AK15" s="162"/>
      <c r="AL15" s="162"/>
      <c r="AM15" s="162"/>
      <c r="AN15" s="162"/>
      <c r="AO15" s="162"/>
      <c r="AP15" s="162"/>
      <c r="AQ15" s="162"/>
      <c r="AR15" s="162"/>
      <c r="AS15" s="162"/>
      <c r="AT15" s="162"/>
      <c r="AU15" s="162"/>
      <c r="AV15" s="162"/>
      <c r="AW15" s="162"/>
      <c r="AX15" s="162"/>
      <c r="AY15" s="162"/>
      <c r="AZ15" s="162"/>
      <c r="BA15" s="162"/>
      <c r="BB15" s="162">
        <v>0</v>
      </c>
    </row>
    <row r="16" spans="1:54" x14ac:dyDescent="0.3">
      <c r="A16" s="162"/>
      <c r="B16" s="162"/>
      <c r="C16" s="162"/>
      <c r="D16" s="162" t="s">
        <v>12</v>
      </c>
      <c r="E16" s="162">
        <v>0</v>
      </c>
      <c r="F16" s="303">
        <v>23800</v>
      </c>
      <c r="G16" s="304" t="s">
        <v>194</v>
      </c>
      <c r="H16" s="308">
        <v>18045</v>
      </c>
      <c r="I16" s="162">
        <v>0</v>
      </c>
      <c r="J16" s="304" t="s">
        <v>194</v>
      </c>
      <c r="K16" s="303">
        <v>3045</v>
      </c>
      <c r="L16" s="308">
        <v>0</v>
      </c>
      <c r="M16" s="304" t="s">
        <v>194</v>
      </c>
      <c r="N16" s="304" t="s">
        <v>194</v>
      </c>
      <c r="O16" s="303">
        <v>10463839</v>
      </c>
      <c r="P16" s="303">
        <v>10466884</v>
      </c>
      <c r="Q16" s="84">
        <v>0.67021645128757157</v>
      </c>
      <c r="R16" s="367" t="s">
        <v>12</v>
      </c>
      <c r="S16" s="162">
        <v>17894</v>
      </c>
      <c r="T16" s="377">
        <v>3.9670381561940908E-2</v>
      </c>
      <c r="U16" s="367" t="s">
        <v>12</v>
      </c>
      <c r="V16" s="304" t="s">
        <v>194</v>
      </c>
      <c r="W16" s="86">
        <v>2.265696355440323E-2</v>
      </c>
      <c r="X16" s="90"/>
      <c r="Y16" s="162">
        <v>2984890</v>
      </c>
      <c r="Z16" s="85">
        <v>0.59102654004966193</v>
      </c>
      <c r="AA16" s="344"/>
      <c r="AB16" s="162">
        <v>4243000</v>
      </c>
      <c r="AC16" s="85">
        <v>0.90993898712188637</v>
      </c>
      <c r="AD16" s="344"/>
      <c r="AE16" s="162">
        <v>3880</v>
      </c>
      <c r="AF16" s="85">
        <v>0.50409250357282054</v>
      </c>
      <c r="AG16" s="344"/>
      <c r="AH16" s="367" t="s">
        <v>12</v>
      </c>
      <c r="AI16" s="162">
        <v>36900</v>
      </c>
      <c r="AJ16" s="162">
        <v>169000</v>
      </c>
      <c r="AK16" s="162"/>
      <c r="AL16" s="162">
        <v>31300</v>
      </c>
      <c r="AM16" s="162">
        <v>95000</v>
      </c>
      <c r="AN16" s="162"/>
      <c r="AO16" s="162"/>
      <c r="AP16" s="162"/>
      <c r="AQ16" s="162">
        <v>34750</v>
      </c>
      <c r="AR16" s="162">
        <v>33200</v>
      </c>
      <c r="AS16" s="162">
        <v>131000</v>
      </c>
      <c r="AT16" s="162">
        <v>191700</v>
      </c>
      <c r="AU16" s="162"/>
      <c r="AV16" s="162">
        <v>550000</v>
      </c>
      <c r="AW16" s="162">
        <v>192000</v>
      </c>
      <c r="AX16" s="162">
        <v>114900</v>
      </c>
      <c r="AY16" s="162">
        <v>105000</v>
      </c>
      <c r="AZ16" s="162">
        <v>71415</v>
      </c>
      <c r="BA16" s="162">
        <v>1228725</v>
      </c>
      <c r="BB16" s="162">
        <v>2984890</v>
      </c>
    </row>
    <row r="17" spans="1:54" x14ac:dyDescent="0.3">
      <c r="A17" s="162"/>
      <c r="B17" s="162"/>
      <c r="C17" s="162"/>
      <c r="D17" s="162" t="s">
        <v>14</v>
      </c>
      <c r="E17" s="162">
        <v>0</v>
      </c>
      <c r="F17" s="308">
        <v>0</v>
      </c>
      <c r="G17" s="308">
        <v>0</v>
      </c>
      <c r="H17" s="308">
        <v>0</v>
      </c>
      <c r="I17" s="162">
        <v>0</v>
      </c>
      <c r="J17" s="308">
        <v>0</v>
      </c>
      <c r="K17" s="308">
        <v>0</v>
      </c>
      <c r="L17" s="308">
        <v>0</v>
      </c>
      <c r="M17" s="308">
        <v>0</v>
      </c>
      <c r="N17" s="304" t="s">
        <v>194</v>
      </c>
      <c r="O17" s="308">
        <v>0</v>
      </c>
      <c r="P17" s="308">
        <v>0</v>
      </c>
      <c r="Q17" s="84">
        <v>9.8115985748996456E-4</v>
      </c>
      <c r="R17" s="367" t="s">
        <v>14</v>
      </c>
      <c r="S17" s="162">
        <v>21220</v>
      </c>
      <c r="T17" s="377">
        <v>4.7044008983144411E-2</v>
      </c>
      <c r="U17" s="367" t="s">
        <v>14</v>
      </c>
      <c r="V17" s="162">
        <v>0</v>
      </c>
      <c r="W17" s="85">
        <v>0</v>
      </c>
      <c r="X17" s="89"/>
      <c r="Y17" s="162">
        <v>10160</v>
      </c>
      <c r="Z17" s="85">
        <v>2.0117423579778704E-3</v>
      </c>
      <c r="AA17" s="344"/>
      <c r="AB17" s="162">
        <v>0</v>
      </c>
      <c r="AC17" s="85">
        <v>0</v>
      </c>
      <c r="AD17" s="344"/>
      <c r="AE17" s="162">
        <v>0</v>
      </c>
      <c r="AF17" s="85">
        <v>0</v>
      </c>
      <c r="AG17" s="344"/>
      <c r="AH17" s="367" t="s">
        <v>14</v>
      </c>
      <c r="AI17" s="162"/>
      <c r="AJ17" s="162"/>
      <c r="AK17" s="162"/>
      <c r="AL17" s="162"/>
      <c r="AM17" s="162"/>
      <c r="AN17" s="162"/>
      <c r="AO17" s="162"/>
      <c r="AP17" s="162"/>
      <c r="AQ17" s="162"/>
      <c r="AR17" s="162"/>
      <c r="AS17" s="162"/>
      <c r="AT17" s="162"/>
      <c r="AU17" s="162"/>
      <c r="AV17" s="162">
        <v>10160</v>
      </c>
      <c r="AW17" s="162"/>
      <c r="AX17" s="162"/>
      <c r="AY17" s="162"/>
      <c r="AZ17" s="162"/>
      <c r="BA17" s="162"/>
      <c r="BB17" s="162">
        <v>10160</v>
      </c>
    </row>
    <row r="18" spans="1:54" x14ac:dyDescent="0.3">
      <c r="A18" s="162"/>
      <c r="B18" s="162"/>
      <c r="C18" s="162"/>
      <c r="D18" s="162" t="s">
        <v>16</v>
      </c>
      <c r="E18" s="162">
        <v>0</v>
      </c>
      <c r="F18" s="308">
        <v>0</v>
      </c>
      <c r="G18" s="308">
        <v>0</v>
      </c>
      <c r="H18" s="308">
        <v>0</v>
      </c>
      <c r="I18" s="162">
        <v>0</v>
      </c>
      <c r="J18" s="308">
        <v>0</v>
      </c>
      <c r="K18" s="308">
        <v>0</v>
      </c>
      <c r="L18" s="308">
        <v>0</v>
      </c>
      <c r="M18" s="308">
        <v>0</v>
      </c>
      <c r="N18" s="308">
        <v>0</v>
      </c>
      <c r="O18" s="308">
        <v>0</v>
      </c>
      <c r="P18" s="308">
        <v>0</v>
      </c>
      <c r="Q18" s="84">
        <v>0</v>
      </c>
      <c r="R18" s="367" t="s">
        <v>16</v>
      </c>
      <c r="S18" s="162">
        <v>0</v>
      </c>
      <c r="T18" s="377">
        <v>0</v>
      </c>
      <c r="U18" s="367" t="s">
        <v>16</v>
      </c>
      <c r="V18" s="162">
        <v>3.4</v>
      </c>
      <c r="W18" s="85">
        <v>1.0017383105978021E-3</v>
      </c>
      <c r="X18" s="89"/>
      <c r="Y18" s="162">
        <v>0</v>
      </c>
      <c r="Z18" s="85">
        <v>0</v>
      </c>
      <c r="AA18" s="344"/>
      <c r="AB18" s="162">
        <v>0</v>
      </c>
      <c r="AC18" s="85">
        <v>0</v>
      </c>
      <c r="AD18" s="344"/>
      <c r="AE18" s="162">
        <v>0</v>
      </c>
      <c r="AF18" s="85">
        <v>0</v>
      </c>
      <c r="AG18" s="344"/>
      <c r="AH18" s="367" t="s">
        <v>16</v>
      </c>
      <c r="AI18" s="162"/>
      <c r="AJ18" s="162"/>
      <c r="AK18" s="162"/>
      <c r="AL18" s="162"/>
      <c r="AM18" s="162"/>
      <c r="AN18" s="162"/>
      <c r="AO18" s="162"/>
      <c r="AP18" s="162"/>
      <c r="AQ18" s="162"/>
      <c r="AR18" s="162"/>
      <c r="AS18" s="162"/>
      <c r="AT18" s="162"/>
      <c r="AU18" s="162"/>
      <c r="AV18" s="162"/>
      <c r="AW18" s="162"/>
      <c r="AX18" s="162"/>
      <c r="AY18" s="162"/>
      <c r="AZ18" s="162"/>
      <c r="BA18" s="162"/>
      <c r="BB18" s="162">
        <v>0</v>
      </c>
    </row>
    <row r="19" spans="1:54" x14ac:dyDescent="0.3">
      <c r="A19" s="162"/>
      <c r="B19" s="162"/>
      <c r="C19" s="162"/>
      <c r="D19" s="162" t="s">
        <v>18</v>
      </c>
      <c r="E19" s="162">
        <v>0</v>
      </c>
      <c r="F19" s="308">
        <v>0</v>
      </c>
      <c r="G19" s="308">
        <v>0</v>
      </c>
      <c r="H19" s="308">
        <v>0</v>
      </c>
      <c r="I19" s="162">
        <v>54432</v>
      </c>
      <c r="J19" s="304" t="s">
        <v>194</v>
      </c>
      <c r="K19" s="304" t="s">
        <v>194</v>
      </c>
      <c r="L19" s="308">
        <v>0</v>
      </c>
      <c r="M19" s="304" t="s">
        <v>194</v>
      </c>
      <c r="N19" s="308">
        <v>0</v>
      </c>
      <c r="O19" s="308">
        <v>0</v>
      </c>
      <c r="P19" s="303">
        <v>54432</v>
      </c>
      <c r="Q19" s="84">
        <v>6.3949973421577808E-3</v>
      </c>
      <c r="R19" s="367" t="s">
        <v>18</v>
      </c>
      <c r="S19" s="162">
        <v>0</v>
      </c>
      <c r="T19" s="377">
        <v>0</v>
      </c>
      <c r="U19" s="367" t="s">
        <v>18</v>
      </c>
      <c r="V19" s="162">
        <v>0</v>
      </c>
      <c r="W19" s="85">
        <v>0</v>
      </c>
      <c r="X19" s="89"/>
      <c r="Y19" s="162">
        <v>0</v>
      </c>
      <c r="Z19" s="85">
        <v>0</v>
      </c>
      <c r="AA19" s="344"/>
      <c r="AB19" s="162">
        <v>0</v>
      </c>
      <c r="AC19" s="85">
        <v>0</v>
      </c>
      <c r="AD19" s="344"/>
      <c r="AE19" s="162">
        <v>0</v>
      </c>
      <c r="AF19" s="85">
        <v>0</v>
      </c>
      <c r="AG19" s="344"/>
      <c r="AH19" s="367" t="s">
        <v>18</v>
      </c>
      <c r="AI19" s="162"/>
      <c r="AJ19" s="162"/>
      <c r="AK19" s="162"/>
      <c r="AL19" s="162"/>
      <c r="AM19" s="162"/>
      <c r="AN19" s="162"/>
      <c r="AO19" s="162"/>
      <c r="AP19" s="162"/>
      <c r="AQ19" s="162"/>
      <c r="AR19" s="162"/>
      <c r="AS19" s="162"/>
      <c r="AT19" s="162"/>
      <c r="AU19" s="162"/>
      <c r="AV19" s="162"/>
      <c r="AW19" s="162"/>
      <c r="AX19" s="162"/>
      <c r="AY19" s="162"/>
      <c r="AZ19" s="162"/>
      <c r="BA19" s="162"/>
      <c r="BB19" s="162">
        <v>0</v>
      </c>
    </row>
    <row r="20" spans="1:54" x14ac:dyDescent="0.3">
      <c r="A20" s="162"/>
      <c r="B20" s="162"/>
      <c r="C20" s="162"/>
      <c r="D20" s="162" t="s">
        <v>20</v>
      </c>
      <c r="E20" s="162">
        <v>0</v>
      </c>
      <c r="F20" s="308">
        <v>0</v>
      </c>
      <c r="G20" s="308">
        <v>0</v>
      </c>
      <c r="H20" s="308">
        <v>0</v>
      </c>
      <c r="I20" s="308">
        <v>0</v>
      </c>
      <c r="J20" s="308">
        <v>0</v>
      </c>
      <c r="K20" s="308">
        <v>0</v>
      </c>
      <c r="L20" s="308">
        <v>0</v>
      </c>
      <c r="M20" s="308">
        <v>0</v>
      </c>
      <c r="N20" s="308">
        <v>0</v>
      </c>
      <c r="O20" s="308">
        <v>0</v>
      </c>
      <c r="P20" s="308">
        <v>0</v>
      </c>
      <c r="Q20" s="84">
        <v>0</v>
      </c>
      <c r="R20" s="367" t="s">
        <v>20</v>
      </c>
      <c r="S20" s="162">
        <v>0</v>
      </c>
      <c r="T20" s="377">
        <v>0</v>
      </c>
      <c r="U20" s="367" t="s">
        <v>20</v>
      </c>
      <c r="V20" s="162">
        <v>0</v>
      </c>
      <c r="W20" s="85">
        <v>0</v>
      </c>
      <c r="X20" s="89"/>
      <c r="Y20" s="162">
        <v>0</v>
      </c>
      <c r="Z20" s="85">
        <v>0</v>
      </c>
      <c r="AA20" s="344"/>
      <c r="AB20" s="162">
        <v>0</v>
      </c>
      <c r="AC20" s="85">
        <v>0</v>
      </c>
      <c r="AD20" s="344"/>
      <c r="AE20" s="162">
        <v>0</v>
      </c>
      <c r="AF20" s="85">
        <v>0</v>
      </c>
      <c r="AG20" s="344"/>
      <c r="AH20" s="367" t="s">
        <v>20</v>
      </c>
      <c r="AI20" s="162"/>
      <c r="AJ20" s="162"/>
      <c r="AK20" s="162"/>
      <c r="AL20" s="162"/>
      <c r="AM20" s="162"/>
      <c r="AN20" s="162"/>
      <c r="AO20" s="162"/>
      <c r="AP20" s="162"/>
      <c r="AQ20" s="162"/>
      <c r="AR20" s="162"/>
      <c r="AS20" s="162"/>
      <c r="AT20" s="162"/>
      <c r="AU20" s="162"/>
      <c r="AV20" s="162"/>
      <c r="AW20" s="162"/>
      <c r="AX20" s="162"/>
      <c r="AY20" s="162"/>
      <c r="AZ20" s="162"/>
      <c r="BA20" s="162"/>
      <c r="BB20" s="162">
        <v>0</v>
      </c>
    </row>
    <row r="21" spans="1:54" x14ac:dyDescent="0.3">
      <c r="A21" s="162"/>
      <c r="B21" s="162"/>
      <c r="C21" s="162"/>
      <c r="D21" s="162" t="s">
        <v>22</v>
      </c>
      <c r="E21" s="162">
        <v>0</v>
      </c>
      <c r="F21" s="308">
        <v>0</v>
      </c>
      <c r="G21" s="308">
        <v>0</v>
      </c>
      <c r="H21" s="308">
        <v>0</v>
      </c>
      <c r="I21" s="308">
        <v>0</v>
      </c>
      <c r="J21" s="308">
        <v>195921</v>
      </c>
      <c r="K21" s="308">
        <v>0</v>
      </c>
      <c r="L21" s="308">
        <v>0</v>
      </c>
      <c r="M21" s="308">
        <v>7417</v>
      </c>
      <c r="N21" s="308">
        <v>0</v>
      </c>
      <c r="O21" s="308">
        <v>0</v>
      </c>
      <c r="P21" s="303">
        <v>203338</v>
      </c>
      <c r="Q21" s="84">
        <v>1.2781951058865003E-2</v>
      </c>
      <c r="R21" s="367" t="s">
        <v>22</v>
      </c>
      <c r="S21" s="162">
        <v>7175</v>
      </c>
      <c r="T21" s="377">
        <v>1.590672782535632E-2</v>
      </c>
      <c r="U21" s="367" t="s">
        <v>22</v>
      </c>
      <c r="V21" s="162">
        <v>0</v>
      </c>
      <c r="W21" s="85">
        <v>0</v>
      </c>
      <c r="X21" s="89"/>
      <c r="Y21" s="162">
        <v>133670</v>
      </c>
      <c r="Z21" s="85">
        <v>2.6467480412490346E-2</v>
      </c>
      <c r="AA21" s="344"/>
      <c r="AB21" s="162">
        <v>0</v>
      </c>
      <c r="AC21" s="85">
        <v>0</v>
      </c>
      <c r="AD21" s="344"/>
      <c r="AE21" s="162">
        <v>3505</v>
      </c>
      <c r="AF21" s="85">
        <v>0.45537222294400415</v>
      </c>
      <c r="AG21" s="344"/>
      <c r="AH21" s="367" t="s">
        <v>22</v>
      </c>
      <c r="AI21" s="162"/>
      <c r="AJ21" s="162">
        <v>16800</v>
      </c>
      <c r="AK21" s="162"/>
      <c r="AL21" s="162">
        <v>9995</v>
      </c>
      <c r="AM21" s="162"/>
      <c r="AN21" s="162"/>
      <c r="AO21" s="162"/>
      <c r="AP21" s="162"/>
      <c r="AQ21" s="162"/>
      <c r="AR21" s="162"/>
      <c r="AS21" s="162"/>
      <c r="AT21" s="162"/>
      <c r="AU21" s="162"/>
      <c r="AV21" s="162"/>
      <c r="AW21" s="162"/>
      <c r="AX21" s="162"/>
      <c r="AY21" s="162"/>
      <c r="AZ21" s="162"/>
      <c r="BA21" s="162">
        <v>106875</v>
      </c>
      <c r="BB21" s="162">
        <v>133670</v>
      </c>
    </row>
    <row r="22" spans="1:54" x14ac:dyDescent="0.3">
      <c r="A22" s="162"/>
      <c r="B22" s="162"/>
      <c r="C22" s="162"/>
      <c r="D22" s="162" t="s">
        <v>24</v>
      </c>
      <c r="E22" s="162">
        <v>0</v>
      </c>
      <c r="F22" s="308">
        <v>0</v>
      </c>
      <c r="G22" s="308">
        <v>0</v>
      </c>
      <c r="H22" s="308">
        <v>0</v>
      </c>
      <c r="I22" s="308">
        <v>0</v>
      </c>
      <c r="J22" s="304" t="s">
        <v>194</v>
      </c>
      <c r="K22" s="308">
        <v>0</v>
      </c>
      <c r="L22" s="308">
        <v>0</v>
      </c>
      <c r="M22" s="304" t="s">
        <v>194</v>
      </c>
      <c r="N22" s="308">
        <v>0</v>
      </c>
      <c r="O22" s="308">
        <v>0</v>
      </c>
      <c r="P22" s="308">
        <v>0</v>
      </c>
      <c r="Q22" s="84">
        <v>2.6571691733580124E-3</v>
      </c>
      <c r="R22" s="367" t="s">
        <v>24</v>
      </c>
      <c r="S22" s="162">
        <v>0</v>
      </c>
      <c r="T22" s="377">
        <v>0</v>
      </c>
      <c r="U22" s="367" t="s">
        <v>24</v>
      </c>
      <c r="V22" s="162">
        <v>0</v>
      </c>
      <c r="W22" s="85">
        <v>0</v>
      </c>
      <c r="X22" s="89"/>
      <c r="Y22" s="162">
        <v>26005</v>
      </c>
      <c r="Z22" s="85">
        <v>5.1491496081904047E-3</v>
      </c>
      <c r="AA22" s="344"/>
      <c r="AB22" s="162">
        <v>0</v>
      </c>
      <c r="AC22" s="85">
        <v>0</v>
      </c>
      <c r="AD22" s="344"/>
      <c r="AE22" s="162">
        <v>0</v>
      </c>
      <c r="AF22" s="85">
        <v>0</v>
      </c>
      <c r="AG22" s="344"/>
      <c r="AH22" s="367" t="s">
        <v>24</v>
      </c>
      <c r="AI22" s="162"/>
      <c r="AJ22" s="162"/>
      <c r="AK22" s="162"/>
      <c r="AL22" s="162">
        <v>16405</v>
      </c>
      <c r="AM22" s="162"/>
      <c r="AN22" s="162"/>
      <c r="AO22" s="162"/>
      <c r="AP22" s="162"/>
      <c r="AQ22" s="162"/>
      <c r="AR22" s="162"/>
      <c r="AS22" s="162"/>
      <c r="AT22" s="162"/>
      <c r="AU22" s="162"/>
      <c r="AV22" s="162">
        <v>9600</v>
      </c>
      <c r="AW22" s="162"/>
      <c r="AX22" s="162"/>
      <c r="AY22" s="162"/>
      <c r="AZ22" s="162"/>
      <c r="BA22" s="162"/>
      <c r="BB22" s="162">
        <v>26005</v>
      </c>
    </row>
    <row r="23" spans="1:54" x14ac:dyDescent="0.3">
      <c r="A23" s="162"/>
      <c r="B23" s="162"/>
      <c r="C23" s="162"/>
      <c r="D23" s="162" t="s">
        <v>28</v>
      </c>
      <c r="E23" s="162">
        <v>0</v>
      </c>
      <c r="F23" s="308">
        <v>0</v>
      </c>
      <c r="G23" s="308">
        <v>0</v>
      </c>
      <c r="H23" s="308">
        <v>0</v>
      </c>
      <c r="I23" s="308">
        <v>0</v>
      </c>
      <c r="J23" s="162">
        <v>0</v>
      </c>
      <c r="K23" s="308">
        <v>0</v>
      </c>
      <c r="L23" s="308">
        <v>0</v>
      </c>
      <c r="M23" s="308">
        <v>0</v>
      </c>
      <c r="N23" s="308">
        <v>0</v>
      </c>
      <c r="O23" s="308">
        <v>0</v>
      </c>
      <c r="P23" s="308">
        <v>0</v>
      </c>
      <c r="Q23" s="84">
        <v>0</v>
      </c>
      <c r="R23" s="367" t="s">
        <v>28</v>
      </c>
      <c r="S23" s="162">
        <v>0</v>
      </c>
      <c r="T23" s="377">
        <v>0</v>
      </c>
      <c r="U23" s="367" t="s">
        <v>28</v>
      </c>
      <c r="V23" s="162">
        <v>0</v>
      </c>
      <c r="W23" s="85">
        <v>0</v>
      </c>
      <c r="X23" s="89"/>
      <c r="Y23" s="162">
        <v>24161</v>
      </c>
      <c r="Z23" s="85">
        <v>4.7840262904629257E-3</v>
      </c>
      <c r="AA23" s="344"/>
      <c r="AB23" s="162">
        <v>0</v>
      </c>
      <c r="AC23" s="85">
        <v>0</v>
      </c>
      <c r="AD23" s="344"/>
      <c r="AE23" s="162">
        <v>0</v>
      </c>
      <c r="AF23" s="85">
        <v>0</v>
      </c>
      <c r="AG23" s="344"/>
      <c r="AH23" s="367" t="s">
        <v>28</v>
      </c>
      <c r="AI23" s="162"/>
      <c r="AJ23" s="162">
        <v>740</v>
      </c>
      <c r="AK23" s="162"/>
      <c r="AL23" s="162"/>
      <c r="AM23" s="162"/>
      <c r="AN23" s="162"/>
      <c r="AO23" s="162">
        <v>12296</v>
      </c>
      <c r="AP23" s="162"/>
      <c r="AQ23" s="162"/>
      <c r="AR23" s="162"/>
      <c r="AS23" s="162"/>
      <c r="AT23" s="162"/>
      <c r="AU23" s="162">
        <v>11125</v>
      </c>
      <c r="AV23" s="162"/>
      <c r="AW23" s="162"/>
      <c r="AX23" s="162"/>
      <c r="AY23" s="162"/>
      <c r="AZ23" s="162"/>
      <c r="BA23" s="162"/>
      <c r="BB23" s="162">
        <v>24161</v>
      </c>
    </row>
    <row r="24" spans="1:54" x14ac:dyDescent="0.3">
      <c r="A24" s="162"/>
      <c r="B24" s="162"/>
      <c r="C24" s="162"/>
      <c r="D24" s="162" t="s">
        <v>30</v>
      </c>
      <c r="E24" s="162">
        <v>0</v>
      </c>
      <c r="F24" s="308">
        <v>0</v>
      </c>
      <c r="G24" s="308">
        <v>0</v>
      </c>
      <c r="H24" s="308">
        <v>0</v>
      </c>
      <c r="I24" s="304" t="s">
        <v>194</v>
      </c>
      <c r="J24" s="162">
        <v>0</v>
      </c>
      <c r="K24" s="308">
        <v>0</v>
      </c>
      <c r="L24" s="308">
        <v>0</v>
      </c>
      <c r="M24" s="308">
        <v>0</v>
      </c>
      <c r="N24" s="308">
        <v>0</v>
      </c>
      <c r="O24" s="308">
        <v>0</v>
      </c>
      <c r="P24" s="308">
        <v>0</v>
      </c>
      <c r="Q24" s="84">
        <v>5.8460368867326579E-6</v>
      </c>
      <c r="R24" s="367" t="s">
        <v>30</v>
      </c>
      <c r="S24" s="162">
        <v>134850</v>
      </c>
      <c r="T24" s="377">
        <v>0.29895780449467596</v>
      </c>
      <c r="U24" s="367" t="s">
        <v>30</v>
      </c>
      <c r="V24" s="162">
        <v>20.399999999999999</v>
      </c>
      <c r="W24" s="85">
        <v>6.0104298635868117E-3</v>
      </c>
      <c r="X24" s="89"/>
      <c r="Y24" s="162">
        <v>5120</v>
      </c>
      <c r="Z24" s="85">
        <v>1.0137914244927851E-3</v>
      </c>
      <c r="AA24" s="344"/>
      <c r="AB24" s="162">
        <v>0</v>
      </c>
      <c r="AC24" s="85">
        <v>0</v>
      </c>
      <c r="AD24" s="344"/>
      <c r="AE24" s="162">
        <v>0</v>
      </c>
      <c r="AF24" s="85">
        <v>0</v>
      </c>
      <c r="AG24" s="344"/>
      <c r="AH24" s="367" t="s">
        <v>30</v>
      </c>
      <c r="AI24" s="162"/>
      <c r="AJ24" s="162"/>
      <c r="AK24" s="162"/>
      <c r="AL24" s="162"/>
      <c r="AM24" s="162"/>
      <c r="AN24" s="162"/>
      <c r="AO24" s="162"/>
      <c r="AP24" s="162"/>
      <c r="AQ24" s="162"/>
      <c r="AR24" s="162"/>
      <c r="AS24" s="162"/>
      <c r="AT24" s="162"/>
      <c r="AU24" s="162"/>
      <c r="AV24" s="162">
        <v>5120</v>
      </c>
      <c r="AW24" s="162"/>
      <c r="AX24" s="162"/>
      <c r="AY24" s="162"/>
      <c r="AZ24" s="162"/>
      <c r="BA24" s="162"/>
      <c r="BB24" s="162">
        <v>5120</v>
      </c>
    </row>
    <row r="25" spans="1:54" x14ac:dyDescent="0.3">
      <c r="A25" s="162"/>
      <c r="B25" s="162"/>
      <c r="C25" s="162"/>
      <c r="D25" s="162" t="s">
        <v>32</v>
      </c>
      <c r="E25" s="162">
        <v>0</v>
      </c>
      <c r="F25" s="308">
        <v>0</v>
      </c>
      <c r="G25" s="308">
        <v>0</v>
      </c>
      <c r="H25" s="308">
        <v>0</v>
      </c>
      <c r="I25" s="166">
        <v>85307</v>
      </c>
      <c r="J25" s="162">
        <v>0</v>
      </c>
      <c r="K25" s="304" t="s">
        <v>194</v>
      </c>
      <c r="L25" s="304" t="s">
        <v>194</v>
      </c>
      <c r="M25" s="303">
        <v>29700</v>
      </c>
      <c r="N25" s="308">
        <v>0</v>
      </c>
      <c r="O25" s="308">
        <v>0</v>
      </c>
      <c r="P25" s="303">
        <v>115007</v>
      </c>
      <c r="Q25" s="84">
        <v>1.0355332389208853E-2</v>
      </c>
      <c r="R25" s="367" t="s">
        <v>32</v>
      </c>
      <c r="S25" s="162">
        <v>3321</v>
      </c>
      <c r="T25" s="377">
        <v>7.3625425934506408E-3</v>
      </c>
      <c r="U25" s="367" t="s">
        <v>32</v>
      </c>
      <c r="V25" s="304" t="s">
        <v>194</v>
      </c>
      <c r="W25" s="86">
        <v>2.265696355440323E-2</v>
      </c>
      <c r="X25" s="90"/>
      <c r="Y25" s="162">
        <v>5880</v>
      </c>
      <c r="Z25" s="85">
        <v>1.1642760890659327E-3</v>
      </c>
      <c r="AA25" s="344"/>
      <c r="AB25" s="162">
        <v>0</v>
      </c>
      <c r="AC25" s="85">
        <v>0</v>
      </c>
      <c r="AD25" s="344"/>
      <c r="AE25" s="162">
        <v>0</v>
      </c>
      <c r="AF25" s="85">
        <v>0</v>
      </c>
      <c r="AG25" s="344"/>
      <c r="AH25" s="367" t="s">
        <v>32</v>
      </c>
      <c r="AI25" s="162"/>
      <c r="AJ25" s="162"/>
      <c r="AK25" s="162"/>
      <c r="AL25" s="162"/>
      <c r="AM25" s="162"/>
      <c r="AN25" s="162"/>
      <c r="AO25" s="162"/>
      <c r="AP25" s="162"/>
      <c r="AQ25" s="162"/>
      <c r="AR25" s="162"/>
      <c r="AS25" s="162"/>
      <c r="AT25" s="162"/>
      <c r="AU25" s="162"/>
      <c r="AV25" s="162">
        <v>5880</v>
      </c>
      <c r="AW25" s="162"/>
      <c r="AX25" s="162"/>
      <c r="AY25" s="162"/>
      <c r="AZ25" s="162"/>
      <c r="BA25" s="162"/>
      <c r="BB25" s="162">
        <v>5880</v>
      </c>
    </row>
    <row r="26" spans="1:54" x14ac:dyDescent="0.3">
      <c r="A26" s="162"/>
      <c r="B26" s="162"/>
      <c r="C26" s="162"/>
      <c r="D26" s="162" t="s">
        <v>34</v>
      </c>
      <c r="E26" s="162">
        <v>0</v>
      </c>
      <c r="F26" s="308">
        <v>0</v>
      </c>
      <c r="G26" s="308">
        <v>0</v>
      </c>
      <c r="H26" s="308">
        <v>0</v>
      </c>
      <c r="I26" s="308">
        <v>0</v>
      </c>
      <c r="J26" s="162">
        <v>0</v>
      </c>
      <c r="K26" s="308">
        <v>0</v>
      </c>
      <c r="L26" s="308">
        <v>0</v>
      </c>
      <c r="M26" s="304" t="s">
        <v>194</v>
      </c>
      <c r="N26" s="308">
        <v>0</v>
      </c>
      <c r="O26" s="303">
        <v>228489</v>
      </c>
      <c r="P26" s="303">
        <v>228489</v>
      </c>
      <c r="Q26" s="84">
        <v>1.5574683631366052E-2</v>
      </c>
      <c r="R26" s="367" t="s">
        <v>34</v>
      </c>
      <c r="S26" s="162">
        <v>0</v>
      </c>
      <c r="T26" s="377">
        <v>0</v>
      </c>
      <c r="U26" s="367" t="s">
        <v>34</v>
      </c>
      <c r="V26" s="162">
        <v>0</v>
      </c>
      <c r="W26" s="85">
        <v>0</v>
      </c>
      <c r="X26" s="89"/>
      <c r="Y26" s="162">
        <v>0</v>
      </c>
      <c r="Z26" s="85">
        <v>0</v>
      </c>
      <c r="AA26" s="344"/>
      <c r="AB26" s="162">
        <v>0</v>
      </c>
      <c r="AC26" s="85">
        <v>0</v>
      </c>
      <c r="AD26" s="344"/>
      <c r="AE26" s="162">
        <v>0</v>
      </c>
      <c r="AF26" s="85">
        <v>0</v>
      </c>
      <c r="AG26" s="344"/>
      <c r="AH26" s="367" t="s">
        <v>34</v>
      </c>
      <c r="AI26" s="162"/>
      <c r="AJ26" s="162"/>
      <c r="AK26" s="162"/>
      <c r="AL26" s="162"/>
      <c r="AM26" s="162"/>
      <c r="AN26" s="162"/>
      <c r="AO26" s="162"/>
      <c r="AP26" s="162"/>
      <c r="AQ26" s="162"/>
      <c r="AR26" s="162"/>
      <c r="AS26" s="162"/>
      <c r="AT26" s="162"/>
      <c r="AU26" s="162"/>
      <c r="AV26" s="162"/>
      <c r="AW26" s="162"/>
      <c r="AX26" s="162"/>
      <c r="AY26" s="162"/>
      <c r="AZ26" s="162"/>
      <c r="BA26" s="162"/>
      <c r="BB26" s="162">
        <v>0</v>
      </c>
    </row>
    <row r="27" spans="1:54" x14ac:dyDescent="0.3">
      <c r="A27" s="162"/>
      <c r="B27" s="162"/>
      <c r="C27" s="162"/>
      <c r="D27" s="162" t="s">
        <v>36</v>
      </c>
      <c r="E27" s="162">
        <v>0</v>
      </c>
      <c r="F27" s="308">
        <v>0</v>
      </c>
      <c r="G27" s="308">
        <v>0</v>
      </c>
      <c r="H27" s="308">
        <v>0</v>
      </c>
      <c r="I27" s="162">
        <v>0</v>
      </c>
      <c r="J27" s="162">
        <v>0</v>
      </c>
      <c r="K27" s="308">
        <v>0</v>
      </c>
      <c r="L27" s="308">
        <v>0</v>
      </c>
      <c r="M27" s="308">
        <v>0</v>
      </c>
      <c r="N27" s="308">
        <v>0</v>
      </c>
      <c r="O27" s="308">
        <v>0</v>
      </c>
      <c r="P27" s="308">
        <v>0</v>
      </c>
      <c r="Q27" s="84">
        <v>0</v>
      </c>
      <c r="R27" s="367" t="s">
        <v>36</v>
      </c>
      <c r="S27" s="162">
        <v>0</v>
      </c>
      <c r="T27" s="377">
        <v>0</v>
      </c>
      <c r="U27" s="367" t="s">
        <v>36</v>
      </c>
      <c r="V27" s="162">
        <v>0</v>
      </c>
      <c r="W27" s="85">
        <v>0</v>
      </c>
      <c r="X27" s="89"/>
      <c r="Y27" s="162">
        <v>0</v>
      </c>
      <c r="Z27" s="85">
        <v>0</v>
      </c>
      <c r="AA27" s="344"/>
      <c r="AB27" s="162">
        <v>0</v>
      </c>
      <c r="AC27" s="85">
        <v>0</v>
      </c>
      <c r="AD27" s="344"/>
      <c r="AE27" s="162">
        <v>0</v>
      </c>
      <c r="AF27" s="85">
        <v>0</v>
      </c>
      <c r="AG27" s="344"/>
      <c r="AH27" s="367" t="s">
        <v>36</v>
      </c>
      <c r="AI27" s="162"/>
      <c r="AJ27" s="162"/>
      <c r="AK27" s="162"/>
      <c r="AL27" s="162"/>
      <c r="AM27" s="162"/>
      <c r="AN27" s="162"/>
      <c r="AO27" s="162"/>
      <c r="AP27" s="162"/>
      <c r="AQ27" s="162"/>
      <c r="AR27" s="162"/>
      <c r="AS27" s="162"/>
      <c r="AT27" s="162"/>
      <c r="AU27" s="162"/>
      <c r="AV27" s="162"/>
      <c r="AW27" s="162"/>
      <c r="AX27" s="162"/>
      <c r="AY27" s="162"/>
      <c r="AZ27" s="162"/>
      <c r="BA27" s="162"/>
      <c r="BB27" s="162">
        <v>0</v>
      </c>
    </row>
    <row r="28" spans="1:54" x14ac:dyDescent="0.3">
      <c r="A28" s="162"/>
      <c r="B28" s="162"/>
      <c r="C28" s="162"/>
      <c r="D28" s="162" t="s">
        <v>38</v>
      </c>
      <c r="E28" s="162">
        <v>0</v>
      </c>
      <c r="F28" s="308">
        <v>0</v>
      </c>
      <c r="G28" s="308">
        <v>0</v>
      </c>
      <c r="H28" s="308">
        <v>0</v>
      </c>
      <c r="I28" s="162">
        <v>0</v>
      </c>
      <c r="J28" s="162">
        <v>0</v>
      </c>
      <c r="K28" s="308">
        <v>0</v>
      </c>
      <c r="L28" s="308">
        <v>0</v>
      </c>
      <c r="M28" s="308">
        <v>0</v>
      </c>
      <c r="N28" s="308">
        <v>0</v>
      </c>
      <c r="O28" s="308">
        <v>0</v>
      </c>
      <c r="P28" s="308">
        <v>0</v>
      </c>
      <c r="Q28" s="84">
        <v>0</v>
      </c>
      <c r="R28" s="367" t="s">
        <v>38</v>
      </c>
      <c r="S28" s="162">
        <v>1558</v>
      </c>
      <c r="T28" s="377">
        <v>3.4540323277916585E-3</v>
      </c>
      <c r="U28" s="367" t="s">
        <v>38</v>
      </c>
      <c r="V28" s="162">
        <v>0</v>
      </c>
      <c r="W28" s="85">
        <v>0</v>
      </c>
      <c r="X28" s="89"/>
      <c r="Y28" s="162">
        <v>0</v>
      </c>
      <c r="Z28" s="85">
        <v>0</v>
      </c>
      <c r="AA28" s="344"/>
      <c r="AB28" s="162">
        <v>0</v>
      </c>
      <c r="AC28" s="85">
        <v>0</v>
      </c>
      <c r="AD28" s="344"/>
      <c r="AE28" s="162">
        <v>0</v>
      </c>
      <c r="AF28" s="85">
        <v>0</v>
      </c>
      <c r="AG28" s="344"/>
      <c r="AH28" s="367" t="s">
        <v>38</v>
      </c>
      <c r="AI28" s="162"/>
      <c r="AJ28" s="162"/>
      <c r="AK28" s="162"/>
      <c r="AL28" s="162"/>
      <c r="AM28" s="162"/>
      <c r="AN28" s="162"/>
      <c r="AO28" s="162"/>
      <c r="AP28" s="162"/>
      <c r="AQ28" s="162"/>
      <c r="AR28" s="162"/>
      <c r="AS28" s="162"/>
      <c r="AT28" s="162"/>
      <c r="AU28" s="162"/>
      <c r="AV28" s="162"/>
      <c r="AW28" s="162"/>
      <c r="AX28" s="162"/>
      <c r="AY28" s="162"/>
      <c r="AZ28" s="162"/>
      <c r="BA28" s="162"/>
      <c r="BB28" s="162">
        <v>0</v>
      </c>
    </row>
    <row r="29" spans="1:54" x14ac:dyDescent="0.3">
      <c r="A29" s="162"/>
      <c r="B29" s="162"/>
      <c r="C29" s="162"/>
      <c r="D29" s="162" t="s">
        <v>40</v>
      </c>
      <c r="E29" s="162">
        <v>0</v>
      </c>
      <c r="F29" s="308">
        <v>0</v>
      </c>
      <c r="G29" s="308">
        <v>0</v>
      </c>
      <c r="H29" s="308">
        <v>0</v>
      </c>
      <c r="I29" s="162">
        <v>0</v>
      </c>
      <c r="J29" s="162">
        <v>0</v>
      </c>
      <c r="K29" s="308">
        <v>0</v>
      </c>
      <c r="L29" s="308">
        <v>0</v>
      </c>
      <c r="M29" s="308">
        <v>0</v>
      </c>
      <c r="N29" s="308">
        <v>0</v>
      </c>
      <c r="O29" s="308">
        <v>0</v>
      </c>
      <c r="P29" s="308">
        <v>0</v>
      </c>
      <c r="Q29" s="84">
        <v>0</v>
      </c>
      <c r="R29" s="367" t="s">
        <v>40</v>
      </c>
      <c r="S29" s="162">
        <v>0</v>
      </c>
      <c r="T29" s="377">
        <v>0</v>
      </c>
      <c r="U29" s="367" t="s">
        <v>40</v>
      </c>
      <c r="V29" s="162">
        <v>0</v>
      </c>
      <c r="W29" s="85">
        <v>0</v>
      </c>
      <c r="X29" s="89"/>
      <c r="Y29" s="162">
        <v>0</v>
      </c>
      <c r="Z29" s="85">
        <v>0</v>
      </c>
      <c r="AA29" s="344"/>
      <c r="AB29" s="162">
        <v>0</v>
      </c>
      <c r="AC29" s="85">
        <v>0</v>
      </c>
      <c r="AD29" s="344"/>
      <c r="AE29" s="162">
        <v>0</v>
      </c>
      <c r="AF29" s="85">
        <v>0</v>
      </c>
      <c r="AG29" s="344"/>
      <c r="AH29" s="367" t="s">
        <v>40</v>
      </c>
      <c r="AI29" s="162"/>
      <c r="AJ29" s="162"/>
      <c r="AK29" s="162"/>
      <c r="AL29" s="162"/>
      <c r="AM29" s="162"/>
      <c r="AN29" s="162"/>
      <c r="AO29" s="162"/>
      <c r="AP29" s="162"/>
      <c r="AQ29" s="162"/>
      <c r="AR29" s="162"/>
      <c r="AS29" s="162"/>
      <c r="AT29" s="162"/>
      <c r="AU29" s="162"/>
      <c r="AV29" s="162"/>
      <c r="AW29" s="162"/>
      <c r="AX29" s="162"/>
      <c r="AY29" s="162"/>
      <c r="AZ29" s="162"/>
      <c r="BA29" s="162"/>
      <c r="BB29" s="162">
        <v>0</v>
      </c>
    </row>
    <row r="30" spans="1:54" x14ac:dyDescent="0.3">
      <c r="A30" s="162"/>
      <c r="B30" s="162"/>
      <c r="C30" s="162"/>
      <c r="D30" s="162" t="s">
        <v>42</v>
      </c>
      <c r="E30" s="162">
        <v>0</v>
      </c>
      <c r="F30" s="308">
        <v>0</v>
      </c>
      <c r="G30" s="308">
        <v>0</v>
      </c>
      <c r="H30" s="308">
        <v>0</v>
      </c>
      <c r="I30" s="162">
        <v>0</v>
      </c>
      <c r="J30" s="162">
        <v>0</v>
      </c>
      <c r="K30" s="308">
        <v>0</v>
      </c>
      <c r="L30" s="308">
        <v>0</v>
      </c>
      <c r="M30" s="308">
        <v>0</v>
      </c>
      <c r="N30" s="308">
        <v>0</v>
      </c>
      <c r="O30" s="308">
        <v>0</v>
      </c>
      <c r="P30" s="308">
        <v>0</v>
      </c>
      <c r="Q30" s="84">
        <v>0</v>
      </c>
      <c r="R30" s="367" t="s">
        <v>42</v>
      </c>
      <c r="S30" s="162">
        <v>0</v>
      </c>
      <c r="T30" s="377">
        <v>0</v>
      </c>
      <c r="U30" s="367" t="s">
        <v>42</v>
      </c>
      <c r="V30" s="162">
        <v>0</v>
      </c>
      <c r="W30" s="85">
        <v>0</v>
      </c>
      <c r="X30" s="89"/>
      <c r="Y30" s="162">
        <v>0</v>
      </c>
      <c r="Z30" s="85">
        <v>0</v>
      </c>
      <c r="AA30" s="344"/>
      <c r="AB30" s="162">
        <v>0</v>
      </c>
      <c r="AC30" s="85">
        <v>0</v>
      </c>
      <c r="AD30" s="344"/>
      <c r="AE30" s="162">
        <v>0</v>
      </c>
      <c r="AF30" s="85">
        <v>0</v>
      </c>
      <c r="AG30" s="344"/>
      <c r="AH30" s="367" t="s">
        <v>42</v>
      </c>
      <c r="AI30" s="162"/>
      <c r="AJ30" s="162"/>
      <c r="AK30" s="162"/>
      <c r="AL30" s="162"/>
      <c r="AM30" s="162"/>
      <c r="AN30" s="162"/>
      <c r="AO30" s="162"/>
      <c r="AP30" s="162"/>
      <c r="AQ30" s="162"/>
      <c r="AR30" s="162"/>
      <c r="AS30" s="162"/>
      <c r="AT30" s="162"/>
      <c r="AU30" s="162"/>
      <c r="AV30" s="162"/>
      <c r="AW30" s="162"/>
      <c r="AX30" s="162"/>
      <c r="AY30" s="162"/>
      <c r="AZ30" s="162"/>
      <c r="BA30" s="162"/>
      <c r="BB30" s="162">
        <v>0</v>
      </c>
    </row>
    <row r="31" spans="1:54" x14ac:dyDescent="0.3">
      <c r="A31" s="162"/>
      <c r="B31" s="162"/>
      <c r="C31" s="162"/>
      <c r="D31" s="162" t="s">
        <v>44</v>
      </c>
      <c r="E31" s="162">
        <v>0</v>
      </c>
      <c r="F31" s="308">
        <v>0</v>
      </c>
      <c r="G31" s="308">
        <v>0</v>
      </c>
      <c r="H31" s="308">
        <v>0</v>
      </c>
      <c r="I31" s="162">
        <v>0</v>
      </c>
      <c r="J31" s="162">
        <v>0</v>
      </c>
      <c r="K31" s="308">
        <v>0</v>
      </c>
      <c r="L31" s="308">
        <v>0</v>
      </c>
      <c r="M31" s="308">
        <v>0</v>
      </c>
      <c r="N31" s="308">
        <v>0</v>
      </c>
      <c r="O31" s="308">
        <v>0</v>
      </c>
      <c r="P31" s="308">
        <v>0</v>
      </c>
      <c r="Q31" s="84">
        <v>0</v>
      </c>
      <c r="R31" s="367" t="s">
        <v>44</v>
      </c>
      <c r="S31" s="162">
        <v>15200</v>
      </c>
      <c r="T31" s="377">
        <v>3.3697876368699108E-2</v>
      </c>
      <c r="U31" s="367" t="s">
        <v>44</v>
      </c>
      <c r="V31" s="162">
        <v>10</v>
      </c>
      <c r="W31" s="85">
        <v>2.9462891488170649E-3</v>
      </c>
      <c r="X31" s="89"/>
      <c r="Y31" s="162">
        <v>33825</v>
      </c>
      <c r="Z31" s="85">
        <v>6.6975576041930574E-3</v>
      </c>
      <c r="AA31" s="344"/>
      <c r="AB31" s="162">
        <v>0</v>
      </c>
      <c r="AC31" s="85">
        <v>0</v>
      </c>
      <c r="AD31" s="344"/>
      <c r="AE31" s="162">
        <v>0</v>
      </c>
      <c r="AF31" s="85">
        <v>0</v>
      </c>
      <c r="AG31" s="344"/>
      <c r="AH31" s="367" t="s">
        <v>44</v>
      </c>
      <c r="AI31" s="162"/>
      <c r="AJ31" s="162"/>
      <c r="AK31" s="162">
        <v>33825</v>
      </c>
      <c r="AL31" s="162"/>
      <c r="AM31" s="162"/>
      <c r="AN31" s="162"/>
      <c r="AO31" s="162"/>
      <c r="AP31" s="162"/>
      <c r="AQ31" s="162"/>
      <c r="AR31" s="162"/>
      <c r="AS31" s="162"/>
      <c r="AT31" s="162"/>
      <c r="AU31" s="162"/>
      <c r="AV31" s="162"/>
      <c r="AW31" s="162"/>
      <c r="AX31" s="162"/>
      <c r="AY31" s="162"/>
      <c r="AZ31" s="162"/>
      <c r="BA31" s="162"/>
      <c r="BB31" s="162">
        <v>33825</v>
      </c>
    </row>
    <row r="32" spans="1:54" x14ac:dyDescent="0.3">
      <c r="A32" s="162"/>
      <c r="B32" s="162"/>
      <c r="C32" s="162"/>
      <c r="D32" s="162" t="s">
        <v>46</v>
      </c>
      <c r="E32" s="162">
        <v>0</v>
      </c>
      <c r="F32" s="308">
        <v>0</v>
      </c>
      <c r="G32" s="308">
        <v>0</v>
      </c>
      <c r="H32" s="308">
        <v>0</v>
      </c>
      <c r="I32" s="162">
        <v>26492</v>
      </c>
      <c r="J32" s="162">
        <v>0</v>
      </c>
      <c r="K32" s="304" t="s">
        <v>194</v>
      </c>
      <c r="L32" s="308">
        <v>0</v>
      </c>
      <c r="M32" s="304" t="s">
        <v>194</v>
      </c>
      <c r="N32" s="304" t="s">
        <v>194</v>
      </c>
      <c r="O32" s="308">
        <v>0</v>
      </c>
      <c r="P32" s="303">
        <v>26492</v>
      </c>
      <c r="Q32" s="84">
        <v>4.1743878638066563E-3</v>
      </c>
      <c r="R32" s="367" t="s">
        <v>46</v>
      </c>
      <c r="S32" s="162">
        <v>913</v>
      </c>
      <c r="T32" s="377">
        <v>2.0240895476725186E-3</v>
      </c>
      <c r="U32" s="367" t="s">
        <v>46</v>
      </c>
      <c r="V32" s="162">
        <v>31.6</v>
      </c>
      <c r="W32" s="85">
        <v>9.3102737102619265E-3</v>
      </c>
      <c r="X32" s="89"/>
      <c r="Y32" s="162">
        <v>4000</v>
      </c>
      <c r="Z32" s="85">
        <v>7.9202455038498824E-4</v>
      </c>
      <c r="AA32" s="344"/>
      <c r="AB32" s="162">
        <v>0</v>
      </c>
      <c r="AC32" s="85">
        <v>0</v>
      </c>
      <c r="AD32" s="344"/>
      <c r="AE32" s="162">
        <v>0</v>
      </c>
      <c r="AF32" s="85">
        <v>0</v>
      </c>
      <c r="AG32" s="344"/>
      <c r="AH32" s="367" t="s">
        <v>46</v>
      </c>
      <c r="AI32" s="162"/>
      <c r="AJ32" s="162"/>
      <c r="AK32" s="162"/>
      <c r="AL32" s="162"/>
      <c r="AM32" s="162"/>
      <c r="AN32" s="162"/>
      <c r="AO32" s="162"/>
      <c r="AP32" s="162"/>
      <c r="AQ32" s="162"/>
      <c r="AR32" s="162"/>
      <c r="AS32" s="162"/>
      <c r="AT32" s="162"/>
      <c r="AU32" s="162"/>
      <c r="AV32" s="162">
        <v>4000</v>
      </c>
      <c r="AW32" s="162"/>
      <c r="AX32" s="162"/>
      <c r="AY32" s="162"/>
      <c r="AZ32" s="162"/>
      <c r="BA32" s="162"/>
      <c r="BB32" s="162">
        <v>4000</v>
      </c>
    </row>
    <row r="33" spans="1:54" x14ac:dyDescent="0.3">
      <c r="A33" s="162"/>
      <c r="B33" s="162"/>
      <c r="C33" s="162"/>
      <c r="D33" s="162" t="s">
        <v>48</v>
      </c>
      <c r="E33" s="162">
        <v>0</v>
      </c>
      <c r="F33" s="308">
        <v>0</v>
      </c>
      <c r="G33" s="308">
        <v>0</v>
      </c>
      <c r="H33" s="308">
        <v>0</v>
      </c>
      <c r="I33" s="162">
        <v>0</v>
      </c>
      <c r="J33" s="162">
        <v>0</v>
      </c>
      <c r="K33" s="308">
        <v>0</v>
      </c>
      <c r="L33" s="308">
        <v>0</v>
      </c>
      <c r="M33" s="308">
        <v>0</v>
      </c>
      <c r="N33" s="308">
        <v>0</v>
      </c>
      <c r="O33" s="308">
        <v>0</v>
      </c>
      <c r="P33" s="308">
        <v>0</v>
      </c>
      <c r="Q33" s="84">
        <v>0</v>
      </c>
      <c r="R33" s="367" t="s">
        <v>48</v>
      </c>
      <c r="S33" s="162">
        <v>0</v>
      </c>
      <c r="T33" s="377">
        <v>0</v>
      </c>
      <c r="U33" s="367" t="s">
        <v>48</v>
      </c>
      <c r="V33" s="162">
        <v>17.5</v>
      </c>
      <c r="W33" s="85">
        <v>5.1560060104298639E-3</v>
      </c>
      <c r="X33" s="89"/>
      <c r="Y33" s="162">
        <v>94720</v>
      </c>
      <c r="Z33" s="85">
        <v>1.8755141353116522E-2</v>
      </c>
      <c r="AA33" s="344"/>
      <c r="AB33" s="162">
        <v>0</v>
      </c>
      <c r="AC33" s="85">
        <v>0</v>
      </c>
      <c r="AD33" s="344"/>
      <c r="AE33" s="162">
        <v>0</v>
      </c>
      <c r="AF33" s="85">
        <v>0</v>
      </c>
      <c r="AG33" s="344"/>
      <c r="AH33" s="367" t="s">
        <v>48</v>
      </c>
      <c r="AI33" s="162"/>
      <c r="AJ33" s="162"/>
      <c r="AK33" s="162"/>
      <c r="AL33" s="162"/>
      <c r="AM33" s="162"/>
      <c r="AN33" s="162"/>
      <c r="AO33" s="162"/>
      <c r="AP33" s="162">
        <v>94720</v>
      </c>
      <c r="AQ33" s="162"/>
      <c r="AR33" s="162"/>
      <c r="AS33" s="162"/>
      <c r="AT33" s="162"/>
      <c r="AU33" s="162"/>
      <c r="AV33" s="162"/>
      <c r="AW33" s="162"/>
      <c r="AX33" s="162"/>
      <c r="AY33" s="162"/>
      <c r="AZ33" s="162"/>
      <c r="BA33" s="162"/>
      <c r="BB33" s="162">
        <v>94720</v>
      </c>
    </row>
    <row r="34" spans="1:54" x14ac:dyDescent="0.3">
      <c r="A34" s="162"/>
      <c r="B34" s="162"/>
      <c r="C34" s="162"/>
      <c r="D34" s="162" t="s">
        <v>50</v>
      </c>
      <c r="E34" s="162">
        <v>8055</v>
      </c>
      <c r="F34" s="308">
        <v>0</v>
      </c>
      <c r="G34" s="304" t="s">
        <v>194</v>
      </c>
      <c r="H34" s="308">
        <v>0</v>
      </c>
      <c r="I34" s="162">
        <v>0</v>
      </c>
      <c r="J34" s="162">
        <v>237656</v>
      </c>
      <c r="K34" s="308">
        <v>0</v>
      </c>
      <c r="L34" s="308">
        <v>0</v>
      </c>
      <c r="M34" s="303">
        <v>78765</v>
      </c>
      <c r="N34" s="308">
        <v>0</v>
      </c>
      <c r="O34" s="303">
        <v>133056</v>
      </c>
      <c r="P34" s="303">
        <v>449477</v>
      </c>
      <c r="Q34" s="84">
        <v>3.475373066729745E-2</v>
      </c>
      <c r="R34" s="367" t="s">
        <v>50</v>
      </c>
      <c r="S34" s="162">
        <v>18315</v>
      </c>
      <c r="T34" s="377">
        <v>4.0603724058731853E-2</v>
      </c>
      <c r="U34" s="367" t="s">
        <v>50</v>
      </c>
      <c r="V34" s="162">
        <v>409</v>
      </c>
      <c r="W34" s="85">
        <v>0.12050322618661796</v>
      </c>
      <c r="X34" s="89"/>
      <c r="Y34" s="162">
        <v>174620</v>
      </c>
      <c r="Z34" s="85">
        <v>3.4575831747056661E-2</v>
      </c>
      <c r="AA34" s="344"/>
      <c r="AB34" s="162">
        <v>7900</v>
      </c>
      <c r="AC34" s="85">
        <v>1.6942064572856238E-3</v>
      </c>
      <c r="AD34" s="344"/>
      <c r="AE34" s="162">
        <v>0</v>
      </c>
      <c r="AF34" s="85">
        <v>0</v>
      </c>
      <c r="AG34" s="344"/>
      <c r="AH34" s="367" t="s">
        <v>50</v>
      </c>
      <c r="AI34" s="162"/>
      <c r="AJ34" s="162"/>
      <c r="AK34" s="162"/>
      <c r="AL34" s="162">
        <v>50100</v>
      </c>
      <c r="AM34" s="162">
        <v>21020</v>
      </c>
      <c r="AN34" s="162">
        <v>94000</v>
      </c>
      <c r="AO34" s="162"/>
      <c r="AP34" s="162"/>
      <c r="AQ34" s="162"/>
      <c r="AR34" s="162"/>
      <c r="AS34" s="162"/>
      <c r="AT34" s="162"/>
      <c r="AU34" s="162"/>
      <c r="AV34" s="162">
        <v>9500</v>
      </c>
      <c r="AW34" s="162"/>
      <c r="AX34" s="162"/>
      <c r="AY34" s="162"/>
      <c r="AZ34" s="162"/>
      <c r="BA34" s="162"/>
      <c r="BB34" s="162">
        <v>174620</v>
      </c>
    </row>
    <row r="35" spans="1:54" x14ac:dyDescent="0.3">
      <c r="A35" s="162"/>
      <c r="B35" s="162"/>
      <c r="C35" s="162"/>
      <c r="D35" s="162" t="s">
        <v>52</v>
      </c>
      <c r="E35" s="162">
        <v>0</v>
      </c>
      <c r="F35" s="308">
        <v>0</v>
      </c>
      <c r="G35" s="162">
        <v>0</v>
      </c>
      <c r="H35" s="308">
        <v>0</v>
      </c>
      <c r="I35" s="162">
        <v>889934</v>
      </c>
      <c r="J35" s="162">
        <v>0</v>
      </c>
      <c r="K35" s="308">
        <v>0</v>
      </c>
      <c r="L35" s="308">
        <v>96503</v>
      </c>
      <c r="M35" s="303">
        <v>24083</v>
      </c>
      <c r="N35" s="308">
        <v>0</v>
      </c>
      <c r="O35" s="308">
        <v>0</v>
      </c>
      <c r="P35" s="303">
        <v>1010520</v>
      </c>
      <c r="Q35" s="84">
        <v>6.3521905320226724E-2</v>
      </c>
      <c r="R35" s="367" t="s">
        <v>52</v>
      </c>
      <c r="S35" s="162">
        <v>18428</v>
      </c>
      <c r="T35" s="377">
        <v>4.085424116594652E-2</v>
      </c>
      <c r="U35" s="367" t="s">
        <v>52</v>
      </c>
      <c r="V35" s="162">
        <v>2.2000000000000002</v>
      </c>
      <c r="W35" s="85">
        <v>6.4818361273975432E-4</v>
      </c>
      <c r="X35" s="89"/>
      <c r="Y35" s="162">
        <v>0</v>
      </c>
      <c r="Z35" s="85">
        <v>0</v>
      </c>
      <c r="AA35" s="344"/>
      <c r="AB35" s="162">
        <v>0</v>
      </c>
      <c r="AC35" s="85">
        <v>0</v>
      </c>
      <c r="AD35" s="344"/>
      <c r="AE35" s="162">
        <v>0</v>
      </c>
      <c r="AF35" s="85">
        <v>0</v>
      </c>
      <c r="AG35" s="344"/>
      <c r="AH35" s="367" t="s">
        <v>52</v>
      </c>
      <c r="AI35" s="162"/>
      <c r="AJ35" s="162"/>
      <c r="AK35" s="162"/>
      <c r="AL35" s="162"/>
      <c r="AM35" s="162"/>
      <c r="AN35" s="162"/>
      <c r="AO35" s="162"/>
      <c r="AP35" s="162"/>
      <c r="AQ35" s="162"/>
      <c r="AR35" s="162"/>
      <c r="AS35" s="162"/>
      <c r="AT35" s="162"/>
      <c r="AU35" s="162"/>
      <c r="AV35" s="162"/>
      <c r="AW35" s="162"/>
      <c r="AX35" s="162"/>
      <c r="AY35" s="162"/>
      <c r="AZ35" s="162"/>
      <c r="BA35" s="162"/>
      <c r="BB35" s="162">
        <v>0</v>
      </c>
    </row>
    <row r="36" spans="1:54" x14ac:dyDescent="0.3">
      <c r="A36" s="162"/>
      <c r="B36" s="162"/>
      <c r="C36" s="162"/>
      <c r="D36" s="162" t="s">
        <v>54</v>
      </c>
      <c r="E36" s="162">
        <v>0</v>
      </c>
      <c r="F36" s="308">
        <v>0</v>
      </c>
      <c r="G36" s="162">
        <v>0</v>
      </c>
      <c r="H36" s="308">
        <v>0</v>
      </c>
      <c r="I36" s="162">
        <v>0</v>
      </c>
      <c r="J36" s="162">
        <v>0</v>
      </c>
      <c r="K36" s="308">
        <v>0</v>
      </c>
      <c r="L36" s="308">
        <v>0</v>
      </c>
      <c r="M36" s="308">
        <v>0</v>
      </c>
      <c r="N36" s="308">
        <v>0</v>
      </c>
      <c r="O36" s="308">
        <v>0</v>
      </c>
      <c r="P36" s="308">
        <v>0</v>
      </c>
      <c r="Q36" s="84">
        <v>0</v>
      </c>
      <c r="R36" s="367" t="s">
        <v>54</v>
      </c>
      <c r="S36" s="162">
        <v>0</v>
      </c>
      <c r="T36" s="377">
        <v>0</v>
      </c>
      <c r="U36" s="367" t="s">
        <v>54</v>
      </c>
      <c r="V36" s="162">
        <v>0</v>
      </c>
      <c r="W36" s="85">
        <v>0</v>
      </c>
      <c r="X36" s="89"/>
      <c r="Y36" s="162">
        <v>1725</v>
      </c>
      <c r="Z36" s="85">
        <v>3.415605873535262E-4</v>
      </c>
      <c r="AA36" s="344"/>
      <c r="AB36" s="162">
        <v>0</v>
      </c>
      <c r="AC36" s="85">
        <v>0</v>
      </c>
      <c r="AD36" s="344"/>
      <c r="AE36" s="162">
        <v>0</v>
      </c>
      <c r="AF36" s="85">
        <v>0</v>
      </c>
      <c r="AG36" s="344"/>
      <c r="AH36" s="367" t="s">
        <v>54</v>
      </c>
      <c r="AI36" s="162"/>
      <c r="AJ36" s="162"/>
      <c r="AK36" s="162"/>
      <c r="AL36" s="162">
        <v>1725</v>
      </c>
      <c r="AM36" s="162"/>
      <c r="AN36" s="162"/>
      <c r="AO36" s="162"/>
      <c r="AP36" s="162"/>
      <c r="AQ36" s="162"/>
      <c r="AR36" s="162"/>
      <c r="AS36" s="162"/>
      <c r="AT36" s="162"/>
      <c r="AU36" s="162"/>
      <c r="AV36" s="162"/>
      <c r="AW36" s="162"/>
      <c r="AX36" s="162"/>
      <c r="AY36" s="162"/>
      <c r="AZ36" s="162"/>
      <c r="BA36" s="162"/>
      <c r="BB36" s="162">
        <v>1725</v>
      </c>
    </row>
    <row r="37" spans="1:54" x14ac:dyDescent="0.3">
      <c r="A37" s="162"/>
      <c r="B37" s="162"/>
      <c r="C37" s="162"/>
      <c r="D37" s="162" t="s">
        <v>56</v>
      </c>
      <c r="E37" s="162">
        <v>0</v>
      </c>
      <c r="F37" s="308">
        <v>0</v>
      </c>
      <c r="G37" s="162">
        <v>0</v>
      </c>
      <c r="H37" s="308">
        <v>0</v>
      </c>
      <c r="I37" s="162">
        <v>0</v>
      </c>
      <c r="J37" s="162">
        <v>0</v>
      </c>
      <c r="K37" s="308">
        <v>0</v>
      </c>
      <c r="L37" s="308">
        <v>0</v>
      </c>
      <c r="M37" s="308">
        <v>0</v>
      </c>
      <c r="N37" s="308">
        <v>0</v>
      </c>
      <c r="O37" s="308">
        <v>0</v>
      </c>
      <c r="P37" s="308">
        <v>0</v>
      </c>
      <c r="Q37" s="84">
        <v>0</v>
      </c>
      <c r="R37" s="367" t="s">
        <v>56</v>
      </c>
      <c r="S37" s="162">
        <v>2423</v>
      </c>
      <c r="T37" s="377">
        <v>5.3717075290367067E-3</v>
      </c>
      <c r="U37" s="367" t="s">
        <v>56</v>
      </c>
      <c r="V37" s="162">
        <v>0</v>
      </c>
      <c r="W37" s="85">
        <v>0</v>
      </c>
      <c r="X37" s="89"/>
      <c r="Y37" s="162">
        <v>2230</v>
      </c>
      <c r="Z37" s="85">
        <v>4.4155368683963098E-4</v>
      </c>
      <c r="AA37" s="344"/>
      <c r="AB37" s="162">
        <v>6100</v>
      </c>
      <c r="AC37" s="85">
        <v>1.3081847328407982E-3</v>
      </c>
      <c r="AD37" s="344"/>
      <c r="AE37" s="162">
        <v>0</v>
      </c>
      <c r="AF37" s="85">
        <v>0</v>
      </c>
      <c r="AG37" s="344"/>
      <c r="AH37" s="367" t="s">
        <v>56</v>
      </c>
      <c r="AI37" s="162"/>
      <c r="AJ37" s="162"/>
      <c r="AK37" s="162"/>
      <c r="AL37" s="162"/>
      <c r="AM37" s="162"/>
      <c r="AN37" s="162"/>
      <c r="AO37" s="162"/>
      <c r="AP37" s="162"/>
      <c r="AQ37" s="162"/>
      <c r="AR37" s="162"/>
      <c r="AS37" s="162"/>
      <c r="AT37" s="162"/>
      <c r="AU37" s="162"/>
      <c r="AV37" s="162">
        <v>2230</v>
      </c>
      <c r="AW37" s="162"/>
      <c r="AX37" s="162"/>
      <c r="AY37" s="162"/>
      <c r="AZ37" s="162"/>
      <c r="BA37" s="162"/>
      <c r="BB37" s="162">
        <v>2230</v>
      </c>
    </row>
    <row r="38" spans="1:54" x14ac:dyDescent="0.3">
      <c r="A38" s="162"/>
      <c r="B38" s="162"/>
      <c r="C38" s="162"/>
      <c r="D38" s="162" t="s">
        <v>58</v>
      </c>
      <c r="E38" s="162">
        <v>0</v>
      </c>
      <c r="F38" s="308">
        <v>0</v>
      </c>
      <c r="G38" s="162">
        <v>0</v>
      </c>
      <c r="H38" s="308">
        <v>0</v>
      </c>
      <c r="I38" s="162">
        <v>0</v>
      </c>
      <c r="J38" s="162">
        <v>0</v>
      </c>
      <c r="K38" s="308">
        <v>0</v>
      </c>
      <c r="L38" s="308">
        <v>0</v>
      </c>
      <c r="M38" s="308">
        <v>0</v>
      </c>
      <c r="N38" s="308">
        <v>0</v>
      </c>
      <c r="O38" s="308">
        <v>0</v>
      </c>
      <c r="P38" s="308">
        <v>0</v>
      </c>
      <c r="Q38" s="84">
        <v>0</v>
      </c>
      <c r="R38" s="367" t="s">
        <v>58</v>
      </c>
      <c r="S38" s="162">
        <v>3774</v>
      </c>
      <c r="T38" s="377">
        <v>8.3668279878598966E-3</v>
      </c>
      <c r="U38" s="367" t="s">
        <v>58</v>
      </c>
      <c r="V38" s="162">
        <v>0</v>
      </c>
      <c r="W38" s="85">
        <v>0</v>
      </c>
      <c r="X38" s="89"/>
      <c r="Y38" s="162">
        <v>0</v>
      </c>
      <c r="Z38" s="85">
        <v>0</v>
      </c>
      <c r="AA38" s="344"/>
      <c r="AB38" s="162">
        <v>0</v>
      </c>
      <c r="AC38" s="85">
        <v>0</v>
      </c>
      <c r="AD38" s="344"/>
      <c r="AE38" s="162">
        <v>0</v>
      </c>
      <c r="AF38" s="85">
        <v>0</v>
      </c>
      <c r="AG38" s="344"/>
      <c r="AH38" s="367" t="s">
        <v>58</v>
      </c>
      <c r="AI38" s="162"/>
      <c r="AJ38" s="162"/>
      <c r="AK38" s="162"/>
      <c r="AL38" s="162"/>
      <c r="AM38" s="162"/>
      <c r="AN38" s="162"/>
      <c r="AO38" s="162"/>
      <c r="AP38" s="162"/>
      <c r="AQ38" s="162"/>
      <c r="AR38" s="162"/>
      <c r="AS38" s="162"/>
      <c r="AT38" s="162"/>
      <c r="AU38" s="162"/>
      <c r="AV38" s="162"/>
      <c r="AW38" s="162"/>
      <c r="AX38" s="162"/>
      <c r="AY38" s="162"/>
      <c r="AZ38" s="162"/>
      <c r="BA38" s="162"/>
      <c r="BB38" s="162">
        <v>0</v>
      </c>
    </row>
    <row r="39" spans="1:54" x14ac:dyDescent="0.3">
      <c r="A39" s="162"/>
      <c r="B39" s="162"/>
      <c r="C39" s="162"/>
      <c r="D39" s="162" t="s">
        <v>60</v>
      </c>
      <c r="E39" s="162">
        <v>0</v>
      </c>
      <c r="F39" s="308">
        <v>0</v>
      </c>
      <c r="G39" s="162">
        <v>0</v>
      </c>
      <c r="H39" s="308">
        <v>0</v>
      </c>
      <c r="I39" s="162">
        <v>0</v>
      </c>
      <c r="J39" s="162">
        <v>0</v>
      </c>
      <c r="K39" s="308">
        <v>0</v>
      </c>
      <c r="L39" s="308">
        <v>0</v>
      </c>
      <c r="M39" s="308">
        <v>0</v>
      </c>
      <c r="N39" s="308">
        <v>0</v>
      </c>
      <c r="O39" s="308">
        <v>0</v>
      </c>
      <c r="P39" s="308">
        <v>0</v>
      </c>
      <c r="Q39" s="84">
        <v>0</v>
      </c>
      <c r="R39" s="367" t="s">
        <v>60</v>
      </c>
      <c r="S39" s="162">
        <v>9025</v>
      </c>
      <c r="T39" s="377">
        <v>2.0008114093915095E-2</v>
      </c>
      <c r="U39" s="367" t="s">
        <v>60</v>
      </c>
      <c r="V39" s="162">
        <v>0</v>
      </c>
      <c r="W39" s="85">
        <v>0</v>
      </c>
      <c r="X39" s="89"/>
      <c r="Y39" s="162">
        <v>0</v>
      </c>
      <c r="Z39" s="85">
        <v>0</v>
      </c>
      <c r="AA39" s="344"/>
      <c r="AB39" s="162">
        <v>0</v>
      </c>
      <c r="AC39" s="85">
        <v>0</v>
      </c>
      <c r="AD39" s="344"/>
      <c r="AE39" s="162">
        <v>0</v>
      </c>
      <c r="AF39" s="85">
        <v>0</v>
      </c>
      <c r="AG39" s="344"/>
      <c r="AH39" s="367" t="s">
        <v>60</v>
      </c>
      <c r="AI39" s="162"/>
      <c r="AJ39" s="162"/>
      <c r="AK39" s="162"/>
      <c r="AL39" s="162"/>
      <c r="AM39" s="162"/>
      <c r="AN39" s="162"/>
      <c r="AO39" s="162"/>
      <c r="AP39" s="162"/>
      <c r="AQ39" s="162"/>
      <c r="AR39" s="162"/>
      <c r="AS39" s="162"/>
      <c r="AT39" s="162"/>
      <c r="AU39" s="162"/>
      <c r="AV39" s="162"/>
      <c r="AW39" s="162"/>
      <c r="AX39" s="162"/>
      <c r="AY39" s="162"/>
      <c r="AZ39" s="162"/>
      <c r="BA39" s="162"/>
      <c r="BB39" s="162">
        <v>0</v>
      </c>
    </row>
    <row r="40" spans="1:54" x14ac:dyDescent="0.3">
      <c r="A40" s="162"/>
      <c r="B40" s="162"/>
      <c r="C40" s="162"/>
      <c r="D40" s="162" t="s">
        <v>62</v>
      </c>
      <c r="E40" s="162">
        <v>0</v>
      </c>
      <c r="F40" s="308">
        <v>0</v>
      </c>
      <c r="G40" s="162">
        <v>0</v>
      </c>
      <c r="H40" s="308">
        <v>0</v>
      </c>
      <c r="I40" s="162">
        <v>0</v>
      </c>
      <c r="J40" s="162">
        <v>0</v>
      </c>
      <c r="K40" s="308">
        <v>0</v>
      </c>
      <c r="L40" s="308">
        <v>0</v>
      </c>
      <c r="M40" s="308">
        <v>0</v>
      </c>
      <c r="N40" s="308">
        <v>0</v>
      </c>
      <c r="O40" s="308">
        <v>0</v>
      </c>
      <c r="P40" s="308">
        <v>0</v>
      </c>
      <c r="Q40" s="84">
        <v>0</v>
      </c>
      <c r="R40" s="367" t="s">
        <v>62</v>
      </c>
      <c r="S40" s="162">
        <v>0</v>
      </c>
      <c r="T40" s="377">
        <v>0</v>
      </c>
      <c r="U40" s="367" t="s">
        <v>62</v>
      </c>
      <c r="V40" s="162">
        <v>0</v>
      </c>
      <c r="W40" s="85">
        <v>0</v>
      </c>
      <c r="X40" s="89"/>
      <c r="Y40" s="162">
        <v>0</v>
      </c>
      <c r="Z40" s="85">
        <v>0</v>
      </c>
      <c r="AA40" s="344"/>
      <c r="AB40" s="162">
        <v>0</v>
      </c>
      <c r="AC40" s="85">
        <v>0</v>
      </c>
      <c r="AD40" s="344"/>
      <c r="AE40" s="162">
        <v>0</v>
      </c>
      <c r="AF40" s="85">
        <v>0</v>
      </c>
      <c r="AG40" s="344"/>
      <c r="AH40" s="367" t="s">
        <v>62</v>
      </c>
      <c r="AI40" s="162"/>
      <c r="AJ40" s="162"/>
      <c r="AK40" s="162"/>
      <c r="AL40" s="162"/>
      <c r="AM40" s="162"/>
      <c r="AN40" s="162"/>
      <c r="AO40" s="162"/>
      <c r="AP40" s="162"/>
      <c r="AQ40" s="162"/>
      <c r="AR40" s="162"/>
      <c r="AS40" s="162"/>
      <c r="AT40" s="162"/>
      <c r="AU40" s="162"/>
      <c r="AV40" s="162"/>
      <c r="AW40" s="162"/>
      <c r="AX40" s="162"/>
      <c r="AY40" s="162"/>
      <c r="AZ40" s="162"/>
      <c r="BA40" s="162"/>
      <c r="BB40" s="162">
        <v>0</v>
      </c>
    </row>
    <row r="41" spans="1:54" x14ac:dyDescent="0.3">
      <c r="A41" s="162"/>
      <c r="B41" s="162"/>
      <c r="C41" s="162"/>
      <c r="D41" s="162" t="s">
        <v>64</v>
      </c>
      <c r="E41" s="162">
        <v>0</v>
      </c>
      <c r="F41" s="308">
        <v>0</v>
      </c>
      <c r="G41" s="162">
        <v>0</v>
      </c>
      <c r="H41" s="308">
        <v>0</v>
      </c>
      <c r="I41" s="162">
        <v>0</v>
      </c>
      <c r="J41" s="162">
        <v>0</v>
      </c>
      <c r="K41" s="308">
        <v>0</v>
      </c>
      <c r="L41" s="308">
        <v>0</v>
      </c>
      <c r="M41" s="308">
        <v>0</v>
      </c>
      <c r="N41" s="308">
        <v>0</v>
      </c>
      <c r="O41" s="308">
        <v>0</v>
      </c>
      <c r="P41" s="308">
        <v>0</v>
      </c>
      <c r="Q41" s="84">
        <v>0</v>
      </c>
      <c r="R41" s="367" t="s">
        <v>64</v>
      </c>
      <c r="S41" s="162">
        <v>0</v>
      </c>
      <c r="T41" s="377">
        <v>0</v>
      </c>
      <c r="U41" s="367" t="s">
        <v>64</v>
      </c>
      <c r="V41" s="162">
        <v>0</v>
      </c>
      <c r="W41" s="85">
        <v>0</v>
      </c>
      <c r="X41" s="89"/>
      <c r="Y41" s="162">
        <v>0</v>
      </c>
      <c r="Z41" s="85">
        <v>0</v>
      </c>
      <c r="AA41" s="344"/>
      <c r="AB41" s="162">
        <v>0</v>
      </c>
      <c r="AC41" s="85">
        <v>0</v>
      </c>
      <c r="AD41" s="344"/>
      <c r="AE41" s="162">
        <v>0</v>
      </c>
      <c r="AF41" s="85">
        <v>0</v>
      </c>
      <c r="AG41" s="344"/>
      <c r="AH41" s="367" t="s">
        <v>64</v>
      </c>
      <c r="AI41" s="162"/>
      <c r="AJ41" s="162"/>
      <c r="AK41" s="162"/>
      <c r="AL41" s="162"/>
      <c r="AM41" s="162"/>
      <c r="AN41" s="162"/>
      <c r="AO41" s="162"/>
      <c r="AP41" s="162"/>
      <c r="AQ41" s="162"/>
      <c r="AR41" s="162"/>
      <c r="AS41" s="162"/>
      <c r="AT41" s="162"/>
      <c r="AU41" s="162"/>
      <c r="AV41" s="162"/>
      <c r="AW41" s="162"/>
      <c r="AX41" s="162"/>
      <c r="AY41" s="162"/>
      <c r="AZ41" s="162"/>
      <c r="BA41" s="162"/>
      <c r="BB41" s="162">
        <v>0</v>
      </c>
    </row>
    <row r="42" spans="1:54" x14ac:dyDescent="0.3">
      <c r="A42" s="162"/>
      <c r="B42" s="162"/>
      <c r="C42" s="162"/>
      <c r="D42" s="162" t="s">
        <v>66</v>
      </c>
      <c r="E42" s="304" t="s">
        <v>194</v>
      </c>
      <c r="F42" s="308">
        <v>0</v>
      </c>
      <c r="G42" s="162">
        <v>0</v>
      </c>
      <c r="H42" s="308">
        <v>0</v>
      </c>
      <c r="I42" s="162">
        <v>4889</v>
      </c>
      <c r="J42" s="304" t="s">
        <v>194</v>
      </c>
      <c r="K42" s="308">
        <v>0</v>
      </c>
      <c r="L42" s="308">
        <v>0</v>
      </c>
      <c r="M42" s="304" t="s">
        <v>194</v>
      </c>
      <c r="N42" s="304" t="s">
        <v>194</v>
      </c>
      <c r="O42" s="303">
        <v>21448</v>
      </c>
      <c r="P42" s="303">
        <v>26337</v>
      </c>
      <c r="Q42" s="84">
        <v>5.3332397037186511E-3</v>
      </c>
      <c r="R42" s="367" t="s">
        <v>66</v>
      </c>
      <c r="S42" s="162">
        <v>600</v>
      </c>
      <c r="T42" s="377">
        <v>1.3301793303433858E-3</v>
      </c>
      <c r="U42" s="367" t="s">
        <v>66</v>
      </c>
      <c r="V42" s="162">
        <v>9</v>
      </c>
      <c r="W42" s="85">
        <v>2.6516602339353586E-3</v>
      </c>
      <c r="X42" s="89"/>
      <c r="Y42" s="162">
        <v>68550</v>
      </c>
      <c r="Z42" s="85">
        <v>1.3573320732222737E-2</v>
      </c>
      <c r="AA42" s="344"/>
      <c r="AB42" s="162">
        <v>0</v>
      </c>
      <c r="AC42" s="85">
        <v>0</v>
      </c>
      <c r="AD42" s="344"/>
      <c r="AE42" s="162">
        <v>0</v>
      </c>
      <c r="AF42" s="85">
        <v>0</v>
      </c>
      <c r="AG42" s="344"/>
      <c r="AH42" s="367" t="s">
        <v>66</v>
      </c>
      <c r="AI42" s="162"/>
      <c r="AJ42" s="162"/>
      <c r="AK42" s="162"/>
      <c r="AL42" s="162">
        <v>20385</v>
      </c>
      <c r="AM42" s="162"/>
      <c r="AN42" s="162"/>
      <c r="AO42" s="162"/>
      <c r="AP42" s="162">
        <v>23595</v>
      </c>
      <c r="AQ42" s="162"/>
      <c r="AR42" s="162"/>
      <c r="AS42" s="162"/>
      <c r="AT42" s="162"/>
      <c r="AU42" s="162"/>
      <c r="AV42" s="162">
        <v>24570</v>
      </c>
      <c r="AW42" s="162"/>
      <c r="AX42" s="162"/>
      <c r="AY42" s="162"/>
      <c r="AZ42" s="162"/>
      <c r="BA42" s="162"/>
      <c r="BB42" s="162">
        <v>68550</v>
      </c>
    </row>
    <row r="43" spans="1:54" x14ac:dyDescent="0.3">
      <c r="A43" s="162"/>
      <c r="B43" s="162"/>
      <c r="C43" s="162"/>
      <c r="D43" s="162" t="s">
        <v>68</v>
      </c>
      <c r="E43" s="162">
        <v>0</v>
      </c>
      <c r="F43" s="308">
        <v>0</v>
      </c>
      <c r="G43" s="162">
        <v>0</v>
      </c>
      <c r="H43" s="308">
        <v>0</v>
      </c>
      <c r="I43" s="162">
        <v>0</v>
      </c>
      <c r="J43" s="162">
        <v>0</v>
      </c>
      <c r="K43" s="308">
        <v>0</v>
      </c>
      <c r="L43" s="308">
        <v>0</v>
      </c>
      <c r="M43" s="308">
        <v>0</v>
      </c>
      <c r="N43" s="308">
        <v>0</v>
      </c>
      <c r="O43" s="308">
        <v>0</v>
      </c>
      <c r="P43" s="308">
        <v>0</v>
      </c>
      <c r="Q43" s="84">
        <v>0</v>
      </c>
      <c r="R43" s="367" t="s">
        <v>68</v>
      </c>
      <c r="S43" s="162">
        <v>0</v>
      </c>
      <c r="T43" s="377">
        <v>0</v>
      </c>
      <c r="U43" s="367" t="s">
        <v>68</v>
      </c>
      <c r="V43" s="162">
        <v>0</v>
      </c>
      <c r="W43" s="85">
        <v>0</v>
      </c>
      <c r="X43" s="89"/>
      <c r="Y43" s="162">
        <v>0</v>
      </c>
      <c r="Z43" s="85">
        <v>0</v>
      </c>
      <c r="AA43" s="344"/>
      <c r="AB43" s="162">
        <v>0</v>
      </c>
      <c r="AC43" s="85">
        <v>0</v>
      </c>
      <c r="AD43" s="344"/>
      <c r="AE43" s="162">
        <v>0</v>
      </c>
      <c r="AF43" s="85">
        <v>0</v>
      </c>
      <c r="AG43" s="344"/>
      <c r="AH43" s="367" t="s">
        <v>68</v>
      </c>
      <c r="AI43" s="162"/>
      <c r="AJ43" s="162"/>
      <c r="AK43" s="162"/>
      <c r="AL43" s="162"/>
      <c r="AM43" s="162"/>
      <c r="AN43" s="162"/>
      <c r="AO43" s="162"/>
      <c r="AP43" s="162"/>
      <c r="AQ43" s="162"/>
      <c r="AR43" s="162"/>
      <c r="AS43" s="162"/>
      <c r="AT43" s="162"/>
      <c r="AU43" s="162"/>
      <c r="AV43" s="162"/>
      <c r="AW43" s="162"/>
      <c r="AX43" s="162"/>
      <c r="AY43" s="162"/>
      <c r="AZ43" s="162"/>
      <c r="BA43" s="162"/>
      <c r="BB43" s="162">
        <v>0</v>
      </c>
    </row>
    <row r="44" spans="1:54" x14ac:dyDescent="0.3">
      <c r="A44" s="162"/>
      <c r="B44" s="162"/>
      <c r="C44" s="162"/>
      <c r="D44" s="162" t="s">
        <v>70</v>
      </c>
      <c r="E44" s="162">
        <v>0</v>
      </c>
      <c r="F44" s="308">
        <v>0</v>
      </c>
      <c r="G44" s="162">
        <v>0</v>
      </c>
      <c r="H44" s="308">
        <v>0</v>
      </c>
      <c r="I44" s="162">
        <v>125622</v>
      </c>
      <c r="J44" s="162">
        <v>0</v>
      </c>
      <c r="K44" s="308">
        <v>0</v>
      </c>
      <c r="L44" s="303">
        <v>17242</v>
      </c>
      <c r="M44" s="304" t="s">
        <v>194</v>
      </c>
      <c r="N44" s="308">
        <v>0</v>
      </c>
      <c r="O44" s="308">
        <v>0</v>
      </c>
      <c r="P44" s="303">
        <v>142864</v>
      </c>
      <c r="Q44" s="84">
        <v>1.0192243755812461E-2</v>
      </c>
      <c r="R44" s="367" t="s">
        <v>70</v>
      </c>
      <c r="S44" s="162">
        <v>4032</v>
      </c>
      <c r="T44" s="377">
        <v>8.938805099907552E-3</v>
      </c>
      <c r="U44" s="367" t="s">
        <v>70</v>
      </c>
      <c r="V44" s="162">
        <v>595</v>
      </c>
      <c r="W44" s="85">
        <v>0.17530420435461536</v>
      </c>
      <c r="X44" s="89"/>
      <c r="Y44" s="162">
        <v>11680</v>
      </c>
      <c r="Z44" s="85">
        <v>2.3127116871241656E-3</v>
      </c>
      <c r="AA44" s="344"/>
      <c r="AB44" s="162">
        <v>57000</v>
      </c>
      <c r="AC44" s="85">
        <v>1.2224021274086148E-2</v>
      </c>
      <c r="AD44" s="344"/>
      <c r="AE44" s="162">
        <v>0</v>
      </c>
      <c r="AF44" s="85">
        <v>0</v>
      </c>
      <c r="AG44" s="344"/>
      <c r="AH44" s="367" t="s">
        <v>70</v>
      </c>
      <c r="AI44" s="162"/>
      <c r="AJ44" s="162"/>
      <c r="AK44" s="162"/>
      <c r="AL44" s="162">
        <v>770</v>
      </c>
      <c r="AM44" s="162"/>
      <c r="AN44" s="162">
        <v>3850</v>
      </c>
      <c r="AO44" s="162"/>
      <c r="AP44" s="162"/>
      <c r="AQ44" s="162"/>
      <c r="AR44" s="162"/>
      <c r="AS44" s="162"/>
      <c r="AT44" s="162"/>
      <c r="AU44" s="162"/>
      <c r="AV44" s="162">
        <v>4720</v>
      </c>
      <c r="AW44" s="162"/>
      <c r="AX44" s="162"/>
      <c r="AY44" s="162"/>
      <c r="AZ44" s="162"/>
      <c r="BA44" s="162">
        <v>2340</v>
      </c>
      <c r="BB44" s="162">
        <v>11680</v>
      </c>
    </row>
    <row r="45" spans="1:54" x14ac:dyDescent="0.3">
      <c r="A45" s="162"/>
      <c r="B45" s="162"/>
      <c r="C45" s="162"/>
      <c r="D45" s="162" t="s">
        <v>72</v>
      </c>
      <c r="E45" s="162">
        <v>0</v>
      </c>
      <c r="F45" s="308">
        <v>0</v>
      </c>
      <c r="G45" s="162">
        <v>0</v>
      </c>
      <c r="H45" s="308">
        <v>0</v>
      </c>
      <c r="I45" s="162">
        <v>0</v>
      </c>
      <c r="J45" s="162">
        <v>60984</v>
      </c>
      <c r="K45" s="308">
        <v>0</v>
      </c>
      <c r="L45" s="308">
        <v>0</v>
      </c>
      <c r="M45" s="304" t="s">
        <v>194</v>
      </c>
      <c r="N45" s="308">
        <v>0</v>
      </c>
      <c r="O45" s="304" t="s">
        <v>194</v>
      </c>
      <c r="P45" s="303">
        <v>60984</v>
      </c>
      <c r="Q45" s="84">
        <v>5.1533371231190219E-3</v>
      </c>
      <c r="R45" s="367" t="s">
        <v>72</v>
      </c>
      <c r="S45" s="162">
        <v>3473</v>
      </c>
      <c r="T45" s="377">
        <v>7.6995213571376311E-3</v>
      </c>
      <c r="U45" s="367" t="s">
        <v>72</v>
      </c>
      <c r="V45" s="162">
        <v>50</v>
      </c>
      <c r="W45" s="85">
        <v>1.4731445744085326E-2</v>
      </c>
      <c r="X45" s="89"/>
      <c r="Y45" s="162">
        <v>21155</v>
      </c>
      <c r="Z45" s="85">
        <v>4.1888198408486068E-3</v>
      </c>
      <c r="AA45" s="344"/>
      <c r="AB45" s="162">
        <v>6700</v>
      </c>
      <c r="AC45" s="85">
        <v>1.4368586409890735E-3</v>
      </c>
      <c r="AD45" s="344"/>
      <c r="AE45" s="162">
        <v>0</v>
      </c>
      <c r="AF45" s="85">
        <v>0</v>
      </c>
      <c r="AG45" s="344"/>
      <c r="AH45" s="367" t="s">
        <v>72</v>
      </c>
      <c r="AI45" s="162"/>
      <c r="AJ45" s="162"/>
      <c r="AK45" s="162"/>
      <c r="AL45" s="162">
        <v>12665</v>
      </c>
      <c r="AM45" s="162"/>
      <c r="AN45" s="162"/>
      <c r="AO45" s="162"/>
      <c r="AP45" s="162"/>
      <c r="AQ45" s="162"/>
      <c r="AR45" s="162"/>
      <c r="AS45" s="162"/>
      <c r="AT45" s="162"/>
      <c r="AU45" s="162"/>
      <c r="AV45" s="162">
        <v>1740</v>
      </c>
      <c r="AW45" s="162"/>
      <c r="AX45" s="162"/>
      <c r="AY45" s="162"/>
      <c r="AZ45" s="162"/>
      <c r="BA45" s="162">
        <v>6750</v>
      </c>
      <c r="BB45" s="162">
        <v>21155</v>
      </c>
    </row>
    <row r="46" spans="1:54" x14ac:dyDescent="0.3">
      <c r="A46" s="162"/>
      <c r="B46" s="162"/>
      <c r="C46" s="162"/>
      <c r="D46" s="162" t="s">
        <v>74</v>
      </c>
      <c r="E46" s="162">
        <v>0</v>
      </c>
      <c r="F46" s="308">
        <v>0</v>
      </c>
      <c r="G46" s="162">
        <v>0</v>
      </c>
      <c r="H46" s="308">
        <v>0</v>
      </c>
      <c r="I46" s="162">
        <v>0</v>
      </c>
      <c r="J46" s="162">
        <v>0</v>
      </c>
      <c r="K46" s="308">
        <v>0</v>
      </c>
      <c r="L46" s="308">
        <v>0</v>
      </c>
      <c r="M46" s="308">
        <v>0</v>
      </c>
      <c r="N46" s="308">
        <v>0</v>
      </c>
      <c r="O46" s="308">
        <v>0</v>
      </c>
      <c r="P46" s="308">
        <v>0</v>
      </c>
      <c r="Q46" s="84">
        <v>0</v>
      </c>
      <c r="R46" s="367" t="s">
        <v>74</v>
      </c>
      <c r="S46" s="162">
        <v>24420</v>
      </c>
      <c r="T46" s="377">
        <v>5.4138298744975805E-2</v>
      </c>
      <c r="U46" s="367" t="s">
        <v>74</v>
      </c>
      <c r="V46" s="162">
        <v>0</v>
      </c>
      <c r="W46" s="85">
        <v>0</v>
      </c>
      <c r="X46" s="89"/>
      <c r="Y46" s="162">
        <v>0</v>
      </c>
      <c r="Z46" s="85">
        <v>0</v>
      </c>
      <c r="AA46" s="344"/>
      <c r="AB46" s="162">
        <v>0</v>
      </c>
      <c r="AC46" s="85">
        <v>0</v>
      </c>
      <c r="AD46" s="344"/>
      <c r="AE46" s="162">
        <v>0</v>
      </c>
      <c r="AF46" s="85">
        <v>0</v>
      </c>
      <c r="AG46" s="344"/>
      <c r="AH46" s="367" t="s">
        <v>74</v>
      </c>
      <c r="AI46" s="162"/>
      <c r="AJ46" s="162"/>
      <c r="AK46" s="162"/>
      <c r="AL46" s="162"/>
      <c r="AM46" s="162"/>
      <c r="AN46" s="162"/>
      <c r="AO46" s="162"/>
      <c r="AP46" s="162"/>
      <c r="AQ46" s="162"/>
      <c r="AR46" s="162"/>
      <c r="AS46" s="162"/>
      <c r="AT46" s="162"/>
      <c r="AU46" s="162"/>
      <c r="AV46" s="162"/>
      <c r="AW46" s="162"/>
      <c r="AX46" s="162"/>
      <c r="AY46" s="162"/>
      <c r="AZ46" s="162"/>
      <c r="BA46" s="162"/>
      <c r="BB46" s="162">
        <v>0</v>
      </c>
    </row>
    <row r="47" spans="1:54" x14ac:dyDescent="0.3">
      <c r="A47" s="162"/>
      <c r="B47" s="162"/>
      <c r="C47" s="162"/>
      <c r="D47" s="162" t="s">
        <v>78</v>
      </c>
      <c r="E47" s="162">
        <v>0</v>
      </c>
      <c r="F47" s="308">
        <v>0</v>
      </c>
      <c r="G47" s="162">
        <v>0</v>
      </c>
      <c r="H47" s="308">
        <v>0</v>
      </c>
      <c r="I47" s="162">
        <v>0</v>
      </c>
      <c r="J47" s="162">
        <v>12988</v>
      </c>
      <c r="K47" s="308">
        <v>0</v>
      </c>
      <c r="L47" s="308">
        <v>0</v>
      </c>
      <c r="M47" s="308">
        <v>0</v>
      </c>
      <c r="N47" s="308">
        <v>0</v>
      </c>
      <c r="O47" s="303">
        <v>102275</v>
      </c>
      <c r="P47" s="303">
        <v>115263</v>
      </c>
      <c r="Q47" s="84">
        <v>7.245502684682434E-3</v>
      </c>
      <c r="R47" s="367" t="s">
        <v>78</v>
      </c>
      <c r="S47" s="162">
        <v>0</v>
      </c>
      <c r="T47" s="377">
        <v>0</v>
      </c>
      <c r="U47" s="367" t="s">
        <v>78</v>
      </c>
      <c r="V47" s="162">
        <v>9.9</v>
      </c>
      <c r="W47" s="85">
        <v>2.9168262573288943E-3</v>
      </c>
      <c r="X47" s="89"/>
      <c r="Y47" s="162">
        <v>4680</v>
      </c>
      <c r="Z47" s="85">
        <v>9.2666872395043634E-4</v>
      </c>
      <c r="AA47" s="344"/>
      <c r="AB47" s="162">
        <v>2500</v>
      </c>
      <c r="AC47" s="85">
        <v>5.3614128395114685E-4</v>
      </c>
      <c r="AD47" s="344"/>
      <c r="AE47" s="162">
        <v>0</v>
      </c>
      <c r="AF47" s="85">
        <v>0</v>
      </c>
      <c r="AG47" s="344"/>
      <c r="AH47" s="367" t="s">
        <v>78</v>
      </c>
      <c r="AI47" s="162"/>
      <c r="AJ47" s="162"/>
      <c r="AK47" s="162"/>
      <c r="AL47" s="162"/>
      <c r="AM47" s="162"/>
      <c r="AN47" s="162"/>
      <c r="AO47" s="162"/>
      <c r="AP47" s="162"/>
      <c r="AQ47" s="162"/>
      <c r="AR47" s="162"/>
      <c r="AS47" s="162"/>
      <c r="AT47" s="162"/>
      <c r="AU47" s="162"/>
      <c r="AV47" s="162">
        <v>4680</v>
      </c>
      <c r="AW47" s="162"/>
      <c r="AX47" s="162"/>
      <c r="AY47" s="162"/>
      <c r="AZ47" s="162"/>
      <c r="BA47" s="162"/>
      <c r="BB47" s="162">
        <v>4680</v>
      </c>
    </row>
    <row r="48" spans="1:54" x14ac:dyDescent="0.3">
      <c r="A48" s="162"/>
      <c r="B48" s="162"/>
      <c r="C48" s="162"/>
      <c r="D48" s="162" t="s">
        <v>80</v>
      </c>
      <c r="E48" s="162">
        <v>0</v>
      </c>
      <c r="F48" s="308">
        <v>0</v>
      </c>
      <c r="G48" s="162">
        <v>0</v>
      </c>
      <c r="H48" s="308">
        <v>0</v>
      </c>
      <c r="I48" s="162">
        <v>0</v>
      </c>
      <c r="J48" s="162">
        <v>0</v>
      </c>
      <c r="K48" s="308">
        <v>0</v>
      </c>
      <c r="L48" s="308">
        <v>0</v>
      </c>
      <c r="M48" s="308">
        <v>0</v>
      </c>
      <c r="N48" s="308">
        <v>0</v>
      </c>
      <c r="O48" s="308">
        <v>0</v>
      </c>
      <c r="P48" s="308">
        <v>0</v>
      </c>
      <c r="Q48" s="84">
        <v>0</v>
      </c>
      <c r="R48" s="367" t="s">
        <v>80</v>
      </c>
      <c r="S48" s="162">
        <v>0</v>
      </c>
      <c r="T48" s="377">
        <v>0</v>
      </c>
      <c r="U48" s="367" t="s">
        <v>80</v>
      </c>
      <c r="V48" s="162">
        <v>0</v>
      </c>
      <c r="W48" s="85">
        <v>0</v>
      </c>
      <c r="X48" s="89"/>
      <c r="Y48" s="162">
        <v>0</v>
      </c>
      <c r="Z48" s="85">
        <v>0</v>
      </c>
      <c r="AA48" s="344"/>
      <c r="AB48" s="162">
        <v>0</v>
      </c>
      <c r="AC48" s="85">
        <v>0</v>
      </c>
      <c r="AD48" s="344"/>
      <c r="AE48" s="162">
        <v>0</v>
      </c>
      <c r="AF48" s="85">
        <v>0</v>
      </c>
      <c r="AG48" s="344"/>
      <c r="AH48" s="367" t="s">
        <v>80</v>
      </c>
      <c r="AI48" s="162"/>
      <c r="AJ48" s="162"/>
      <c r="AK48" s="162"/>
      <c r="AL48" s="162"/>
      <c r="AM48" s="162"/>
      <c r="AN48" s="162"/>
      <c r="AO48" s="162"/>
      <c r="AP48" s="162"/>
      <c r="AQ48" s="162"/>
      <c r="AR48" s="162"/>
      <c r="AS48" s="162"/>
      <c r="AT48" s="162"/>
      <c r="AU48" s="162"/>
      <c r="AV48" s="162"/>
      <c r="AW48" s="162"/>
      <c r="AX48" s="162"/>
      <c r="AY48" s="162"/>
      <c r="AZ48" s="162"/>
      <c r="BA48" s="162"/>
      <c r="BB48" s="162">
        <v>0</v>
      </c>
    </row>
    <row r="49" spans="1:54" x14ac:dyDescent="0.3">
      <c r="A49" s="162"/>
      <c r="B49" s="162"/>
      <c r="C49" s="162"/>
      <c r="D49" s="162" t="s">
        <v>82</v>
      </c>
      <c r="E49" s="162">
        <v>0</v>
      </c>
      <c r="F49" s="308">
        <v>0</v>
      </c>
      <c r="G49" s="162">
        <v>0</v>
      </c>
      <c r="H49" s="308">
        <v>0</v>
      </c>
      <c r="I49" s="162">
        <v>204345</v>
      </c>
      <c r="J49" s="162">
        <v>0</v>
      </c>
      <c r="K49" s="304" t="s">
        <v>194</v>
      </c>
      <c r="L49" s="304" t="s">
        <v>194</v>
      </c>
      <c r="M49" s="304" t="s">
        <v>194</v>
      </c>
      <c r="N49" s="308">
        <v>0</v>
      </c>
      <c r="O49" s="308">
        <v>0</v>
      </c>
      <c r="P49" s="303">
        <v>204345</v>
      </c>
      <c r="Q49" s="84">
        <v>1.7182899043954085E-2</v>
      </c>
      <c r="R49" s="367" t="s">
        <v>82</v>
      </c>
      <c r="S49" s="162">
        <v>25245</v>
      </c>
      <c r="T49" s="377">
        <v>5.596729532419796E-2</v>
      </c>
      <c r="U49" s="367" t="s">
        <v>82</v>
      </c>
      <c r="V49" s="162">
        <v>27</v>
      </c>
      <c r="W49" s="85">
        <v>7.9549807018060754E-3</v>
      </c>
      <c r="X49" s="89"/>
      <c r="Y49" s="162">
        <v>371585</v>
      </c>
      <c r="Z49" s="85">
        <v>7.3576110638701467E-2</v>
      </c>
      <c r="AA49" s="344"/>
      <c r="AB49" s="162">
        <v>77000</v>
      </c>
      <c r="AC49" s="85">
        <v>1.6513151545695322E-2</v>
      </c>
      <c r="AD49" s="344"/>
      <c r="AE49" s="162">
        <v>0</v>
      </c>
      <c r="AF49" s="85">
        <v>0</v>
      </c>
      <c r="AG49" s="344"/>
      <c r="AH49" s="367" t="s">
        <v>82</v>
      </c>
      <c r="AI49" s="162"/>
      <c r="AJ49" s="162"/>
      <c r="AK49" s="162"/>
      <c r="AL49" s="162">
        <v>54450</v>
      </c>
      <c r="AM49" s="162">
        <v>55400</v>
      </c>
      <c r="AN49" s="162"/>
      <c r="AO49" s="162"/>
      <c r="AP49" s="162">
        <v>24215</v>
      </c>
      <c r="AQ49" s="162"/>
      <c r="AR49" s="162"/>
      <c r="AS49" s="162"/>
      <c r="AT49" s="162"/>
      <c r="AU49" s="162"/>
      <c r="AV49" s="162"/>
      <c r="AW49" s="162">
        <v>224950</v>
      </c>
      <c r="AX49" s="162"/>
      <c r="AY49" s="162"/>
      <c r="AZ49" s="162">
        <v>2560</v>
      </c>
      <c r="BA49" s="162">
        <v>10010</v>
      </c>
      <c r="BB49" s="162">
        <v>371585</v>
      </c>
    </row>
    <row r="50" spans="1:54" x14ac:dyDescent="0.3">
      <c r="A50" s="162"/>
      <c r="B50" s="162"/>
      <c r="C50" s="162"/>
      <c r="D50" s="162" t="s">
        <v>84</v>
      </c>
      <c r="E50" s="162">
        <v>0</v>
      </c>
      <c r="F50" s="308">
        <v>0</v>
      </c>
      <c r="G50" s="162">
        <v>0</v>
      </c>
      <c r="H50" s="308">
        <v>0</v>
      </c>
      <c r="I50" s="304" t="s">
        <v>194</v>
      </c>
      <c r="J50" s="162">
        <v>0</v>
      </c>
      <c r="K50" s="308">
        <v>0</v>
      </c>
      <c r="L50" s="308">
        <v>0</v>
      </c>
      <c r="M50" s="304" t="s">
        <v>194</v>
      </c>
      <c r="N50" s="308">
        <v>0</v>
      </c>
      <c r="O50" s="308">
        <v>0</v>
      </c>
      <c r="P50" s="308">
        <v>0</v>
      </c>
      <c r="Q50" s="84">
        <v>1.217571364890866E-3</v>
      </c>
      <c r="R50" s="367" t="s">
        <v>84</v>
      </c>
      <c r="S50" s="162">
        <v>0</v>
      </c>
      <c r="T50" s="377">
        <v>0</v>
      </c>
      <c r="U50" s="367" t="s">
        <v>84</v>
      </c>
      <c r="V50" s="162">
        <v>290</v>
      </c>
      <c r="W50" s="85">
        <v>8.5442385315694883E-2</v>
      </c>
      <c r="X50" s="89"/>
      <c r="Y50" s="162">
        <v>21000</v>
      </c>
      <c r="Z50" s="85">
        <v>4.1581288895211881E-3</v>
      </c>
      <c r="AA50" s="344"/>
      <c r="AB50" s="162">
        <v>13500</v>
      </c>
      <c r="AC50" s="85">
        <v>2.8951629333361928E-3</v>
      </c>
      <c r="AD50" s="344"/>
      <c r="AE50" s="162">
        <v>0</v>
      </c>
      <c r="AF50" s="85">
        <v>0</v>
      </c>
      <c r="AG50" s="344"/>
      <c r="AH50" s="367" t="s">
        <v>84</v>
      </c>
      <c r="AI50" s="162"/>
      <c r="AJ50" s="162"/>
      <c r="AK50" s="162"/>
      <c r="AL50" s="162"/>
      <c r="AM50" s="162"/>
      <c r="AN50" s="162"/>
      <c r="AO50" s="162"/>
      <c r="AP50" s="162"/>
      <c r="AQ50" s="162"/>
      <c r="AR50" s="162"/>
      <c r="AS50" s="162"/>
      <c r="AT50" s="162"/>
      <c r="AU50" s="162"/>
      <c r="AV50" s="162">
        <v>21000</v>
      </c>
      <c r="AW50" s="162"/>
      <c r="AX50" s="162"/>
      <c r="AY50" s="162"/>
      <c r="AZ50" s="162"/>
      <c r="BA50" s="162"/>
      <c r="BB50" s="162">
        <v>21000</v>
      </c>
    </row>
    <row r="51" spans="1:54" x14ac:dyDescent="0.3">
      <c r="A51" s="162"/>
      <c r="B51" s="162"/>
      <c r="C51" s="162"/>
      <c r="D51" s="162" t="s">
        <v>88</v>
      </c>
      <c r="E51" s="162">
        <v>0</v>
      </c>
      <c r="F51" s="308">
        <v>0</v>
      </c>
      <c r="G51" s="162">
        <v>0</v>
      </c>
      <c r="H51" s="308">
        <v>0</v>
      </c>
      <c r="I51" s="162">
        <v>0</v>
      </c>
      <c r="J51" s="162">
        <v>0</v>
      </c>
      <c r="K51" s="308">
        <v>0</v>
      </c>
      <c r="L51" s="308">
        <v>0</v>
      </c>
      <c r="M51" s="308">
        <v>0</v>
      </c>
      <c r="N51" s="308">
        <v>0</v>
      </c>
      <c r="O51" s="308">
        <v>0</v>
      </c>
      <c r="P51" s="308">
        <v>0</v>
      </c>
      <c r="Q51" s="84">
        <v>0</v>
      </c>
      <c r="R51" s="367" t="s">
        <v>88</v>
      </c>
      <c r="S51" s="162">
        <v>0</v>
      </c>
      <c r="T51" s="377">
        <v>0</v>
      </c>
      <c r="U51" s="367" t="s">
        <v>88</v>
      </c>
      <c r="V51" s="162">
        <v>0</v>
      </c>
      <c r="W51" s="85">
        <v>0</v>
      </c>
      <c r="X51" s="89"/>
      <c r="Y51" s="162">
        <v>0</v>
      </c>
      <c r="Z51" s="85">
        <v>0</v>
      </c>
      <c r="AA51" s="344"/>
      <c r="AB51" s="162">
        <v>0</v>
      </c>
      <c r="AC51" s="85">
        <v>0</v>
      </c>
      <c r="AD51" s="344"/>
      <c r="AE51" s="162">
        <v>0</v>
      </c>
      <c r="AF51" s="85">
        <v>0</v>
      </c>
      <c r="AG51" s="344"/>
      <c r="AH51" s="367" t="s">
        <v>88</v>
      </c>
      <c r="AI51" s="162"/>
      <c r="AJ51" s="162"/>
      <c r="AK51" s="162"/>
      <c r="AL51" s="162"/>
      <c r="AM51" s="162"/>
      <c r="AN51" s="162"/>
      <c r="AO51" s="162"/>
      <c r="AP51" s="162"/>
      <c r="AQ51" s="162"/>
      <c r="AR51" s="162"/>
      <c r="AS51" s="162"/>
      <c r="AT51" s="162"/>
      <c r="AU51" s="162"/>
      <c r="AV51" s="162"/>
      <c r="AW51" s="162"/>
      <c r="AX51" s="162"/>
      <c r="AY51" s="162"/>
      <c r="AZ51" s="162"/>
      <c r="BA51" s="162"/>
      <c r="BB51" s="162">
        <v>0</v>
      </c>
    </row>
    <row r="52" spans="1:54" x14ac:dyDescent="0.3">
      <c r="A52" s="162"/>
      <c r="B52" s="162"/>
      <c r="C52" s="162"/>
      <c r="D52" s="162" t="s">
        <v>90</v>
      </c>
      <c r="E52" s="162">
        <v>0</v>
      </c>
      <c r="F52" s="308">
        <v>0</v>
      </c>
      <c r="G52" s="162">
        <v>0</v>
      </c>
      <c r="H52" s="308">
        <v>0</v>
      </c>
      <c r="I52" s="162">
        <v>0</v>
      </c>
      <c r="J52" s="304" t="s">
        <v>194</v>
      </c>
      <c r="K52" s="308">
        <v>0</v>
      </c>
      <c r="L52" s="308">
        <v>0</v>
      </c>
      <c r="M52" s="308">
        <v>0</v>
      </c>
      <c r="N52" s="308">
        <v>0</v>
      </c>
      <c r="O52" s="308">
        <v>0</v>
      </c>
      <c r="P52" s="308">
        <v>0</v>
      </c>
      <c r="Q52" s="84">
        <v>1.4454438453538794E-3</v>
      </c>
      <c r="R52" s="367" t="s">
        <v>90</v>
      </c>
      <c r="S52" s="162">
        <v>0</v>
      </c>
      <c r="T52" s="377">
        <v>0</v>
      </c>
      <c r="U52" s="367" t="s">
        <v>90</v>
      </c>
      <c r="V52" s="162">
        <v>0</v>
      </c>
      <c r="W52" s="85">
        <v>0</v>
      </c>
      <c r="X52" s="89"/>
      <c r="Y52" s="162">
        <v>10400</v>
      </c>
      <c r="Z52" s="85">
        <v>2.0592638310009694E-3</v>
      </c>
      <c r="AA52" s="344"/>
      <c r="AB52" s="162">
        <v>0</v>
      </c>
      <c r="AC52" s="85">
        <v>0</v>
      </c>
      <c r="AD52" s="344"/>
      <c r="AE52" s="162">
        <v>0</v>
      </c>
      <c r="AF52" s="85">
        <v>0</v>
      </c>
      <c r="AG52" s="344"/>
      <c r="AH52" s="367" t="s">
        <v>90</v>
      </c>
      <c r="AI52" s="162"/>
      <c r="AJ52" s="162"/>
      <c r="AK52" s="162"/>
      <c r="AL52" s="162"/>
      <c r="AM52" s="162"/>
      <c r="AN52" s="162"/>
      <c r="AO52" s="162"/>
      <c r="AP52" s="162"/>
      <c r="AQ52" s="162"/>
      <c r="AR52" s="162"/>
      <c r="AS52" s="162"/>
      <c r="AT52" s="162"/>
      <c r="AU52" s="162"/>
      <c r="AV52" s="162">
        <v>10400</v>
      </c>
      <c r="AW52" s="162"/>
      <c r="AX52" s="162"/>
      <c r="AY52" s="162"/>
      <c r="AZ52" s="162"/>
      <c r="BA52" s="162"/>
      <c r="BB52" s="162">
        <v>10400</v>
      </c>
    </row>
    <row r="53" spans="1:54" x14ac:dyDescent="0.3">
      <c r="A53" s="162"/>
      <c r="B53" s="162"/>
      <c r="C53" s="162"/>
      <c r="D53" s="162" t="s">
        <v>92</v>
      </c>
      <c r="E53" s="162">
        <v>0</v>
      </c>
      <c r="F53" s="308">
        <v>0</v>
      </c>
      <c r="G53" s="162">
        <v>0</v>
      </c>
      <c r="H53" s="308">
        <v>0</v>
      </c>
      <c r="I53" s="162">
        <v>0</v>
      </c>
      <c r="J53" s="162">
        <v>0</v>
      </c>
      <c r="K53" s="308">
        <v>0</v>
      </c>
      <c r="L53" s="308">
        <v>0</v>
      </c>
      <c r="M53" s="308">
        <v>0</v>
      </c>
      <c r="N53" s="308">
        <v>0</v>
      </c>
      <c r="O53" s="308">
        <v>0</v>
      </c>
      <c r="P53" s="308">
        <v>0</v>
      </c>
      <c r="Q53" s="84">
        <v>0</v>
      </c>
      <c r="R53" s="367" t="s">
        <v>92</v>
      </c>
      <c r="S53" s="162">
        <v>0</v>
      </c>
      <c r="T53" s="377">
        <v>0</v>
      </c>
      <c r="U53" s="367" t="s">
        <v>92</v>
      </c>
      <c r="V53" s="162">
        <v>0</v>
      </c>
      <c r="W53" s="85">
        <v>0</v>
      </c>
      <c r="X53" s="89"/>
      <c r="Y53" s="162">
        <v>0</v>
      </c>
      <c r="Z53" s="85">
        <v>0</v>
      </c>
      <c r="AA53" s="344"/>
      <c r="AB53" s="162">
        <v>0</v>
      </c>
      <c r="AC53" s="85">
        <v>0</v>
      </c>
      <c r="AD53" s="344"/>
      <c r="AE53" s="162">
        <v>0</v>
      </c>
      <c r="AF53" s="85">
        <v>0</v>
      </c>
      <c r="AG53" s="344"/>
      <c r="AH53" s="367" t="s">
        <v>92</v>
      </c>
      <c r="AI53" s="162"/>
      <c r="AJ53" s="162"/>
      <c r="AK53" s="162"/>
      <c r="AL53" s="162"/>
      <c r="AM53" s="162"/>
      <c r="AN53" s="162"/>
      <c r="AO53" s="162"/>
      <c r="AP53" s="162"/>
      <c r="AQ53" s="162"/>
      <c r="AR53" s="162"/>
      <c r="AS53" s="162"/>
      <c r="AT53" s="162"/>
      <c r="AU53" s="162"/>
      <c r="AV53" s="162"/>
      <c r="AW53" s="162"/>
      <c r="AX53" s="162"/>
      <c r="AY53" s="162"/>
      <c r="AZ53" s="162"/>
      <c r="BA53" s="162"/>
      <c r="BB53" s="162">
        <v>0</v>
      </c>
    </row>
    <row r="54" spans="1:54" x14ac:dyDescent="0.3">
      <c r="A54" s="162"/>
      <c r="B54" s="162"/>
      <c r="C54" s="162"/>
      <c r="D54" s="162" t="s">
        <v>94</v>
      </c>
      <c r="E54" s="162">
        <v>0</v>
      </c>
      <c r="F54" s="308">
        <v>0</v>
      </c>
      <c r="G54" s="162">
        <v>0</v>
      </c>
      <c r="H54" s="308">
        <v>0</v>
      </c>
      <c r="I54" s="162">
        <v>0</v>
      </c>
      <c r="J54" s="162">
        <v>0</v>
      </c>
      <c r="K54" s="308">
        <v>0</v>
      </c>
      <c r="L54" s="308">
        <v>0</v>
      </c>
      <c r="M54" s="304" t="s">
        <v>194</v>
      </c>
      <c r="N54" s="308">
        <v>0</v>
      </c>
      <c r="O54" s="304" t="s">
        <v>194</v>
      </c>
      <c r="P54" s="308">
        <v>0</v>
      </c>
      <c r="Q54" s="84">
        <v>1.3198455801028447E-3</v>
      </c>
      <c r="R54" s="367" t="s">
        <v>94</v>
      </c>
      <c r="S54" s="162">
        <v>0</v>
      </c>
      <c r="T54" s="377">
        <v>0</v>
      </c>
      <c r="U54" s="367" t="s">
        <v>94</v>
      </c>
      <c r="V54" s="162">
        <v>0</v>
      </c>
      <c r="W54" s="85">
        <v>0</v>
      </c>
      <c r="X54" s="89"/>
      <c r="Y54" s="162">
        <v>0</v>
      </c>
      <c r="Z54" s="85">
        <v>0</v>
      </c>
      <c r="AA54" s="344"/>
      <c r="AB54" s="162">
        <v>0</v>
      </c>
      <c r="AC54" s="85">
        <v>0</v>
      </c>
      <c r="AD54" s="344"/>
      <c r="AE54" s="162">
        <v>0</v>
      </c>
      <c r="AF54" s="85">
        <v>0</v>
      </c>
      <c r="AG54" s="344"/>
      <c r="AH54" s="367" t="s">
        <v>94</v>
      </c>
      <c r="AI54" s="162"/>
      <c r="AJ54" s="162"/>
      <c r="AK54" s="162"/>
      <c r="AL54" s="162"/>
      <c r="AM54" s="162"/>
      <c r="AN54" s="162"/>
      <c r="AO54" s="162"/>
      <c r="AP54" s="162"/>
      <c r="AQ54" s="162"/>
      <c r="AR54" s="162"/>
      <c r="AS54" s="162"/>
      <c r="AT54" s="162"/>
      <c r="AU54" s="162"/>
      <c r="AV54" s="162"/>
      <c r="AW54" s="162"/>
      <c r="AX54" s="162"/>
      <c r="AY54" s="162"/>
      <c r="AZ54" s="162"/>
      <c r="BA54" s="162"/>
      <c r="BB54" s="162">
        <v>0</v>
      </c>
    </row>
    <row r="55" spans="1:54" x14ac:dyDescent="0.3">
      <c r="A55" s="162"/>
      <c r="B55" s="162"/>
      <c r="C55" s="162"/>
      <c r="D55" s="162" t="s">
        <v>96</v>
      </c>
      <c r="E55" s="162">
        <v>0</v>
      </c>
      <c r="F55" s="308">
        <v>0</v>
      </c>
      <c r="G55" s="304" t="s">
        <v>194</v>
      </c>
      <c r="H55" s="308">
        <v>0</v>
      </c>
      <c r="I55" s="162">
        <v>0</v>
      </c>
      <c r="J55" s="162">
        <v>24400</v>
      </c>
      <c r="K55" s="308">
        <v>0</v>
      </c>
      <c r="L55" s="308">
        <v>0</v>
      </c>
      <c r="M55" s="304" t="s">
        <v>194</v>
      </c>
      <c r="N55" s="308">
        <v>10416</v>
      </c>
      <c r="O55" s="308">
        <v>0</v>
      </c>
      <c r="P55" s="303">
        <v>34816</v>
      </c>
      <c r="Q55" s="84">
        <v>9.3932696661394102E-3</v>
      </c>
      <c r="R55" s="367" t="s">
        <v>96</v>
      </c>
      <c r="S55" s="162">
        <v>8892</v>
      </c>
      <c r="T55" s="377">
        <v>1.9713257675688978E-2</v>
      </c>
      <c r="U55" s="367" t="s">
        <v>96</v>
      </c>
      <c r="V55" s="162">
        <v>0</v>
      </c>
      <c r="W55" s="85">
        <v>0</v>
      </c>
      <c r="X55" s="89"/>
      <c r="Y55" s="162">
        <v>2500</v>
      </c>
      <c r="Z55" s="85">
        <v>4.9501534399061769E-4</v>
      </c>
      <c r="AA55" s="344"/>
      <c r="AB55" s="162">
        <v>11450</v>
      </c>
      <c r="AC55" s="85">
        <v>2.4555270804962523E-3</v>
      </c>
      <c r="AD55" s="344"/>
      <c r="AE55" s="162">
        <v>250</v>
      </c>
      <c r="AF55" s="85">
        <v>3.2480187085877611E-2</v>
      </c>
      <c r="AG55" s="344"/>
      <c r="AH55" s="367" t="s">
        <v>96</v>
      </c>
      <c r="AI55" s="162"/>
      <c r="AJ55" s="162"/>
      <c r="AK55" s="162"/>
      <c r="AL55" s="162"/>
      <c r="AM55" s="162"/>
      <c r="AN55" s="162"/>
      <c r="AO55" s="162"/>
      <c r="AP55" s="162"/>
      <c r="AQ55" s="162"/>
      <c r="AR55" s="162"/>
      <c r="AS55" s="162"/>
      <c r="AT55" s="162"/>
      <c r="AU55" s="162"/>
      <c r="AV55" s="162">
        <v>2500</v>
      </c>
      <c r="AW55" s="162"/>
      <c r="AX55" s="162"/>
      <c r="AY55" s="162"/>
      <c r="AZ55" s="162"/>
      <c r="BA55" s="162"/>
      <c r="BB55" s="162">
        <v>2500</v>
      </c>
    </row>
    <row r="56" spans="1:54" x14ac:dyDescent="0.3">
      <c r="A56" s="162"/>
      <c r="B56" s="162"/>
      <c r="C56" s="162"/>
      <c r="D56" s="162" t="s">
        <v>100</v>
      </c>
      <c r="E56" s="162">
        <v>0</v>
      </c>
      <c r="F56" s="308">
        <v>0</v>
      </c>
      <c r="G56" s="162">
        <v>0</v>
      </c>
      <c r="H56" s="308">
        <v>0</v>
      </c>
      <c r="I56" s="162">
        <v>0</v>
      </c>
      <c r="J56" s="162">
        <v>0</v>
      </c>
      <c r="K56" s="308">
        <v>0</v>
      </c>
      <c r="L56" s="308">
        <v>0</v>
      </c>
      <c r="M56" s="308">
        <v>0</v>
      </c>
      <c r="N56" s="308">
        <v>0</v>
      </c>
      <c r="O56" s="308">
        <v>0</v>
      </c>
      <c r="P56" s="308">
        <v>0</v>
      </c>
      <c r="Q56" s="84">
        <v>0</v>
      </c>
      <c r="R56" s="367" t="s">
        <v>100</v>
      </c>
      <c r="S56" s="162">
        <v>0</v>
      </c>
      <c r="T56" s="377">
        <v>0</v>
      </c>
      <c r="U56" s="367" t="s">
        <v>100</v>
      </c>
      <c r="V56" s="162">
        <v>0</v>
      </c>
      <c r="W56" s="85">
        <v>0</v>
      </c>
      <c r="X56" s="89"/>
      <c r="Y56" s="162">
        <v>15870</v>
      </c>
      <c r="Z56" s="85">
        <v>3.142357403652441E-3</v>
      </c>
      <c r="AA56" s="344"/>
      <c r="AB56" s="162">
        <v>0</v>
      </c>
      <c r="AC56" s="85">
        <v>0</v>
      </c>
      <c r="AD56" s="344"/>
      <c r="AE56" s="162">
        <v>0</v>
      </c>
      <c r="AF56" s="85">
        <v>0</v>
      </c>
      <c r="AG56" s="344"/>
      <c r="AH56" s="367" t="s">
        <v>100</v>
      </c>
      <c r="AI56" s="162"/>
      <c r="AJ56" s="162"/>
      <c r="AK56" s="162"/>
      <c r="AL56" s="162"/>
      <c r="AM56" s="162"/>
      <c r="AN56" s="162">
        <v>12500</v>
      </c>
      <c r="AO56" s="162"/>
      <c r="AP56" s="162"/>
      <c r="AQ56" s="162"/>
      <c r="AR56" s="162"/>
      <c r="AS56" s="162"/>
      <c r="AT56" s="162"/>
      <c r="AU56" s="162"/>
      <c r="AV56" s="162">
        <v>3370</v>
      </c>
      <c r="AW56" s="162"/>
      <c r="AX56" s="162"/>
      <c r="AY56" s="162"/>
      <c r="AZ56" s="162"/>
      <c r="BA56" s="162"/>
      <c r="BB56" s="162">
        <v>15870</v>
      </c>
    </row>
    <row r="57" spans="1:54" x14ac:dyDescent="0.3">
      <c r="A57" s="162"/>
      <c r="B57" s="162"/>
      <c r="C57" s="162"/>
      <c r="D57" s="162" t="s">
        <v>102</v>
      </c>
      <c r="E57" s="162">
        <v>0</v>
      </c>
      <c r="F57" s="308">
        <v>0</v>
      </c>
      <c r="G57" s="162">
        <v>0</v>
      </c>
      <c r="H57" s="308">
        <v>0</v>
      </c>
      <c r="I57" s="162">
        <v>0</v>
      </c>
      <c r="J57" s="162">
        <v>0</v>
      </c>
      <c r="K57" s="308">
        <v>0</v>
      </c>
      <c r="L57" s="308">
        <v>0</v>
      </c>
      <c r="M57" s="308">
        <v>0</v>
      </c>
      <c r="N57" s="308">
        <v>0</v>
      </c>
      <c r="O57" s="308">
        <v>0</v>
      </c>
      <c r="P57" s="308">
        <v>0</v>
      </c>
      <c r="Q57" s="84">
        <v>0</v>
      </c>
      <c r="R57" s="367" t="s">
        <v>102</v>
      </c>
      <c r="S57" s="162">
        <v>0</v>
      </c>
      <c r="T57" s="377">
        <v>0</v>
      </c>
      <c r="U57" s="367" t="s">
        <v>102</v>
      </c>
      <c r="V57" s="162">
        <v>6.4</v>
      </c>
      <c r="W57" s="85">
        <v>1.8856250552429217E-3</v>
      </c>
      <c r="X57" s="89"/>
      <c r="Y57" s="162">
        <v>0</v>
      </c>
      <c r="Z57" s="85">
        <v>0</v>
      </c>
      <c r="AA57" s="344"/>
      <c r="AB57" s="162">
        <v>0</v>
      </c>
      <c r="AC57" s="85">
        <v>0</v>
      </c>
      <c r="AD57" s="344"/>
      <c r="AE57" s="162">
        <v>0</v>
      </c>
      <c r="AF57" s="85">
        <v>0</v>
      </c>
      <c r="AG57" s="344"/>
      <c r="AH57" s="367" t="s">
        <v>102</v>
      </c>
      <c r="AI57" s="162"/>
      <c r="AJ57" s="162"/>
      <c r="AK57" s="162"/>
      <c r="AL57" s="162"/>
      <c r="AM57" s="162"/>
      <c r="AN57" s="162"/>
      <c r="AO57" s="162"/>
      <c r="AP57" s="162"/>
      <c r="AQ57" s="162"/>
      <c r="AR57" s="162"/>
      <c r="AS57" s="162"/>
      <c r="AT57" s="162"/>
      <c r="AU57" s="162"/>
      <c r="AV57" s="162"/>
      <c r="AW57" s="162"/>
      <c r="AX57" s="162"/>
      <c r="AY57" s="162"/>
      <c r="AZ57" s="162"/>
      <c r="BA57" s="162"/>
      <c r="BB57" s="162">
        <v>0</v>
      </c>
    </row>
    <row r="58" spans="1:54" x14ac:dyDescent="0.3">
      <c r="A58" s="162"/>
      <c r="B58" s="162"/>
      <c r="C58" s="162"/>
      <c r="D58" s="162" t="s">
        <v>104</v>
      </c>
      <c r="E58" s="162">
        <v>0</v>
      </c>
      <c r="F58" s="308">
        <v>0</v>
      </c>
      <c r="G58" s="162">
        <v>0</v>
      </c>
      <c r="H58" s="308">
        <v>0</v>
      </c>
      <c r="I58" s="162">
        <v>0</v>
      </c>
      <c r="J58" s="162">
        <v>0</v>
      </c>
      <c r="K58" s="308">
        <v>0</v>
      </c>
      <c r="L58" s="308">
        <v>0</v>
      </c>
      <c r="M58" s="308">
        <v>0</v>
      </c>
      <c r="N58" s="308">
        <v>0</v>
      </c>
      <c r="O58" s="304" t="s">
        <v>194</v>
      </c>
      <c r="P58" s="308">
        <v>0</v>
      </c>
      <c r="Q58" s="84">
        <v>1.0812025209871152E-4</v>
      </c>
      <c r="R58" s="367" t="s">
        <v>104</v>
      </c>
      <c r="S58" s="162">
        <v>1193</v>
      </c>
      <c r="T58" s="377">
        <v>2.6448399018327655E-3</v>
      </c>
      <c r="U58" s="367" t="s">
        <v>104</v>
      </c>
      <c r="V58" s="162">
        <v>133</v>
      </c>
      <c r="W58" s="85">
        <v>3.9185645679266967E-2</v>
      </c>
      <c r="X58" s="89"/>
      <c r="Y58" s="162">
        <v>3950</v>
      </c>
      <c r="Z58" s="85">
        <v>7.8212424350517591E-4</v>
      </c>
      <c r="AA58" s="344"/>
      <c r="AB58" s="162">
        <v>8800</v>
      </c>
      <c r="AC58" s="85">
        <v>1.8872173195080368E-3</v>
      </c>
      <c r="AD58" s="344"/>
      <c r="AE58" s="162">
        <v>0</v>
      </c>
      <c r="AF58" s="85">
        <v>0</v>
      </c>
      <c r="AG58" s="344"/>
      <c r="AH58" s="367" t="s">
        <v>104</v>
      </c>
      <c r="AI58" s="162"/>
      <c r="AJ58" s="162"/>
      <c r="AK58" s="162"/>
      <c r="AL58" s="162"/>
      <c r="AM58" s="162"/>
      <c r="AN58" s="162"/>
      <c r="AO58" s="162"/>
      <c r="AP58" s="162"/>
      <c r="AQ58" s="162"/>
      <c r="AR58" s="162"/>
      <c r="AS58" s="162"/>
      <c r="AT58" s="162"/>
      <c r="AU58" s="162"/>
      <c r="AV58" s="162">
        <v>3950</v>
      </c>
      <c r="AW58" s="162"/>
      <c r="AX58" s="162"/>
      <c r="AY58" s="162"/>
      <c r="AZ58" s="162"/>
      <c r="BA58" s="162"/>
      <c r="BB58" s="162">
        <v>3950</v>
      </c>
    </row>
    <row r="59" spans="1:54" x14ac:dyDescent="0.3">
      <c r="A59" s="162"/>
      <c r="B59" s="162"/>
      <c r="C59" s="162"/>
      <c r="D59" s="162" t="s">
        <v>106</v>
      </c>
      <c r="E59" s="304" t="s">
        <v>194</v>
      </c>
      <c r="F59" s="308">
        <v>0</v>
      </c>
      <c r="G59" s="304" t="s">
        <v>194</v>
      </c>
      <c r="H59" s="308">
        <v>0</v>
      </c>
      <c r="I59" s="162">
        <v>734265</v>
      </c>
      <c r="J59" s="162">
        <v>0</v>
      </c>
      <c r="K59" s="304" t="s">
        <v>194</v>
      </c>
      <c r="L59" s="304" t="s">
        <v>194</v>
      </c>
      <c r="M59" s="304" t="s">
        <v>194</v>
      </c>
      <c r="N59" s="308">
        <v>0</v>
      </c>
      <c r="O59" s="308">
        <v>0</v>
      </c>
      <c r="P59" s="303">
        <v>734265</v>
      </c>
      <c r="Q59" s="84">
        <v>5.6526334412841835E-2</v>
      </c>
      <c r="R59" s="367" t="s">
        <v>106</v>
      </c>
      <c r="S59" s="162">
        <v>99220</v>
      </c>
      <c r="T59" s="377">
        <v>0.21996732192778456</v>
      </c>
      <c r="U59" s="367" t="s">
        <v>106</v>
      </c>
      <c r="V59" s="378">
        <v>1550</v>
      </c>
      <c r="W59" s="85">
        <v>0.45667481806664506</v>
      </c>
      <c r="X59" s="89"/>
      <c r="Y59" s="162">
        <v>729622.5</v>
      </c>
      <c r="Z59" s="85">
        <v>0.14446973312831779</v>
      </c>
      <c r="AA59" s="344"/>
      <c r="AB59" s="162">
        <v>229000</v>
      </c>
      <c r="AC59" s="85">
        <v>4.9110541609925049E-2</v>
      </c>
      <c r="AD59" s="344"/>
      <c r="AE59" s="162">
        <v>0</v>
      </c>
      <c r="AF59" s="85">
        <v>0</v>
      </c>
      <c r="AG59" s="344"/>
      <c r="AH59" s="367" t="s">
        <v>106</v>
      </c>
      <c r="AI59" s="162">
        <v>8600</v>
      </c>
      <c r="AJ59" s="162"/>
      <c r="AK59" s="162"/>
      <c r="AL59" s="162">
        <v>58575</v>
      </c>
      <c r="AM59" s="162">
        <v>261600</v>
      </c>
      <c r="AN59" s="162">
        <v>12000</v>
      </c>
      <c r="AO59" s="162"/>
      <c r="AP59" s="162">
        <v>7377.5</v>
      </c>
      <c r="AQ59" s="162"/>
      <c r="AR59" s="162"/>
      <c r="AS59" s="162">
        <v>9800</v>
      </c>
      <c r="AT59" s="162"/>
      <c r="AU59" s="162"/>
      <c r="AV59" s="162">
        <v>12700</v>
      </c>
      <c r="AW59" s="162">
        <v>314400</v>
      </c>
      <c r="AX59" s="162"/>
      <c r="AY59" s="162"/>
      <c r="AZ59" s="162">
        <v>38870</v>
      </c>
      <c r="BA59" s="162">
        <v>5700</v>
      </c>
      <c r="BB59" s="162">
        <v>729623</v>
      </c>
    </row>
    <row r="60" spans="1:54" x14ac:dyDescent="0.3">
      <c r="A60" s="162"/>
      <c r="B60" s="162"/>
      <c r="C60" s="162"/>
      <c r="D60" s="162" t="s">
        <v>108</v>
      </c>
      <c r="E60" s="162">
        <v>0</v>
      </c>
      <c r="F60" s="308">
        <v>0</v>
      </c>
      <c r="G60" s="162">
        <v>0</v>
      </c>
      <c r="H60" s="308">
        <v>0</v>
      </c>
      <c r="I60" s="162">
        <v>0</v>
      </c>
      <c r="J60" s="162">
        <v>0</v>
      </c>
      <c r="K60" s="308">
        <v>0</v>
      </c>
      <c r="L60" s="308">
        <v>0</v>
      </c>
      <c r="M60" s="308">
        <v>0</v>
      </c>
      <c r="N60" s="308">
        <v>0</v>
      </c>
      <c r="O60" s="308">
        <v>0</v>
      </c>
      <c r="P60" s="308">
        <v>0</v>
      </c>
      <c r="Q60" s="84">
        <v>0</v>
      </c>
      <c r="R60" s="367" t="s">
        <v>108</v>
      </c>
      <c r="S60" s="162">
        <v>0</v>
      </c>
      <c r="T60" s="377">
        <v>0</v>
      </c>
      <c r="U60" s="367" t="s">
        <v>108</v>
      </c>
      <c r="V60" s="162">
        <v>65</v>
      </c>
      <c r="W60" s="85">
        <v>1.9150879467310922E-2</v>
      </c>
      <c r="X60" s="89"/>
      <c r="Y60" s="162">
        <v>6600</v>
      </c>
      <c r="Z60" s="85">
        <v>1.3068405081352306E-3</v>
      </c>
      <c r="AA60" s="344"/>
      <c r="AB60" s="162">
        <v>0</v>
      </c>
      <c r="AC60" s="85">
        <v>0</v>
      </c>
      <c r="AD60" s="344"/>
      <c r="AE60" s="162">
        <v>0</v>
      </c>
      <c r="AF60" s="85">
        <v>0</v>
      </c>
      <c r="AG60" s="344"/>
      <c r="AH60" s="367" t="s">
        <v>108</v>
      </c>
      <c r="AI60" s="162"/>
      <c r="AJ60" s="162"/>
      <c r="AK60" s="162"/>
      <c r="AL60" s="162"/>
      <c r="AM60" s="162"/>
      <c r="AN60" s="162"/>
      <c r="AO60" s="162"/>
      <c r="AP60" s="162"/>
      <c r="AQ60" s="162"/>
      <c r="AR60" s="162"/>
      <c r="AS60" s="162"/>
      <c r="AT60" s="162"/>
      <c r="AU60" s="162"/>
      <c r="AV60" s="162">
        <v>6600</v>
      </c>
      <c r="AW60" s="162"/>
      <c r="AX60" s="162"/>
      <c r="AY60" s="162"/>
      <c r="AZ60" s="162"/>
      <c r="BA60" s="162"/>
      <c r="BB60" s="162">
        <v>6600</v>
      </c>
    </row>
    <row r="61" spans="1:54" x14ac:dyDescent="0.3">
      <c r="A61" s="162"/>
      <c r="B61" s="162"/>
      <c r="C61" s="162"/>
      <c r="D61" s="162" t="s">
        <v>110</v>
      </c>
      <c r="E61" s="162">
        <v>0</v>
      </c>
      <c r="F61" s="308">
        <v>0</v>
      </c>
      <c r="G61" s="308">
        <v>125622</v>
      </c>
      <c r="H61" s="308">
        <v>0</v>
      </c>
      <c r="I61" s="162">
        <v>462346</v>
      </c>
      <c r="J61" s="304" t="s">
        <v>194</v>
      </c>
      <c r="K61" s="304" t="s">
        <v>194</v>
      </c>
      <c r="L61" s="303">
        <v>47746</v>
      </c>
      <c r="M61" s="303">
        <v>322875</v>
      </c>
      <c r="N61" s="308">
        <v>0</v>
      </c>
      <c r="O61" s="308">
        <v>0</v>
      </c>
      <c r="P61" s="303">
        <v>958589</v>
      </c>
      <c r="Q61" s="84">
        <v>6.2019134093697081E-2</v>
      </c>
      <c r="R61" s="367" t="s">
        <v>110</v>
      </c>
      <c r="S61" s="162">
        <v>29750</v>
      </c>
      <c r="T61" s="377">
        <v>6.5954725129526215E-2</v>
      </c>
      <c r="U61" s="367" t="s">
        <v>110</v>
      </c>
      <c r="V61" s="162">
        <v>10.9</v>
      </c>
      <c r="W61" s="85">
        <v>3.211455172210601E-3</v>
      </c>
      <c r="X61" s="89"/>
      <c r="Y61" s="162">
        <v>271950</v>
      </c>
      <c r="Z61" s="85">
        <v>5.3847769119299393E-2</v>
      </c>
      <c r="AA61" s="344"/>
      <c r="AB61" s="162">
        <v>0</v>
      </c>
      <c r="AC61" s="85">
        <v>0</v>
      </c>
      <c r="AD61" s="344"/>
      <c r="AE61" s="162">
        <v>0</v>
      </c>
      <c r="AF61" s="85">
        <v>0</v>
      </c>
      <c r="AG61" s="344"/>
      <c r="AH61" s="367" t="s">
        <v>110</v>
      </c>
      <c r="AI61" s="162"/>
      <c r="AJ61" s="162"/>
      <c r="AK61" s="162"/>
      <c r="AL61" s="162"/>
      <c r="AM61" s="162"/>
      <c r="AN61" s="162">
        <v>4700</v>
      </c>
      <c r="AO61" s="162"/>
      <c r="AP61" s="162">
        <v>267250</v>
      </c>
      <c r="AQ61" s="162"/>
      <c r="AR61" s="162"/>
      <c r="AS61" s="162"/>
      <c r="AT61" s="162"/>
      <c r="AU61" s="162"/>
      <c r="AV61" s="162"/>
      <c r="AW61" s="162"/>
      <c r="AX61" s="162"/>
      <c r="AY61" s="162"/>
      <c r="AZ61" s="162"/>
      <c r="BA61" s="162"/>
      <c r="BB61" s="162">
        <v>271950</v>
      </c>
    </row>
    <row r="62" spans="1:54" x14ac:dyDescent="0.3">
      <c r="A62" s="162"/>
      <c r="B62" s="162"/>
      <c r="C62" s="162"/>
      <c r="D62" s="162" t="s">
        <v>112</v>
      </c>
      <c r="E62" s="162">
        <v>0</v>
      </c>
      <c r="F62" s="308">
        <v>0</v>
      </c>
      <c r="G62" s="162">
        <v>0</v>
      </c>
      <c r="H62" s="308">
        <v>0</v>
      </c>
      <c r="I62" s="162">
        <v>0</v>
      </c>
      <c r="J62" s="162">
        <v>0</v>
      </c>
      <c r="K62" s="308">
        <v>0</v>
      </c>
      <c r="L62" s="308">
        <v>0</v>
      </c>
      <c r="M62" s="308">
        <v>0</v>
      </c>
      <c r="N62" s="308">
        <v>0</v>
      </c>
      <c r="O62" s="308">
        <v>0</v>
      </c>
      <c r="P62" s="308">
        <v>0</v>
      </c>
      <c r="Q62" s="84">
        <v>0</v>
      </c>
      <c r="R62" s="367" t="s">
        <v>112</v>
      </c>
      <c r="S62" s="162">
        <v>0</v>
      </c>
      <c r="T62" s="377">
        <v>0</v>
      </c>
      <c r="U62" s="367" t="s">
        <v>112</v>
      </c>
      <c r="V62" s="162">
        <v>0</v>
      </c>
      <c r="W62" s="85">
        <v>0</v>
      </c>
      <c r="X62" s="89"/>
      <c r="Y62" s="162">
        <v>0</v>
      </c>
      <c r="Z62" s="85">
        <v>0</v>
      </c>
      <c r="AA62" s="344"/>
      <c r="AB62" s="162">
        <v>0</v>
      </c>
      <c r="AC62" s="85">
        <v>0</v>
      </c>
      <c r="AD62" s="344"/>
      <c r="AE62" s="162">
        <v>0</v>
      </c>
      <c r="AF62" s="85">
        <v>0</v>
      </c>
      <c r="AG62" s="344"/>
      <c r="AH62" s="367" t="s">
        <v>112</v>
      </c>
      <c r="AI62" s="162"/>
      <c r="AJ62" s="162"/>
      <c r="AK62" s="162"/>
      <c r="AL62" s="162"/>
      <c r="AM62" s="162"/>
      <c r="AN62" s="162"/>
      <c r="AO62" s="162"/>
      <c r="AP62" s="162"/>
      <c r="AQ62" s="162"/>
      <c r="AR62" s="162"/>
      <c r="AS62" s="162"/>
      <c r="AT62" s="162"/>
      <c r="AU62" s="162"/>
      <c r="AV62" s="162"/>
      <c r="AW62" s="162"/>
      <c r="AX62" s="162"/>
      <c r="AY62" s="162"/>
      <c r="AZ62" s="162"/>
      <c r="BA62" s="162"/>
      <c r="BB62" s="162">
        <v>0</v>
      </c>
    </row>
    <row r="63" spans="1:54" x14ac:dyDescent="0.3">
      <c r="A63" s="162"/>
      <c r="B63" s="162"/>
      <c r="C63" s="162"/>
      <c r="D63" s="162" t="s">
        <v>6</v>
      </c>
      <c r="E63" s="162">
        <v>0</v>
      </c>
      <c r="F63" s="308">
        <v>0</v>
      </c>
      <c r="G63" s="162">
        <v>0</v>
      </c>
      <c r="H63" s="308">
        <v>0</v>
      </c>
      <c r="I63" s="162">
        <v>0</v>
      </c>
      <c r="J63" s="162">
        <v>0</v>
      </c>
      <c r="K63" s="308">
        <v>0</v>
      </c>
      <c r="L63" s="308">
        <v>0</v>
      </c>
      <c r="M63" s="308">
        <v>0</v>
      </c>
      <c r="N63" s="308">
        <v>0</v>
      </c>
      <c r="O63" s="308">
        <v>0</v>
      </c>
      <c r="P63" s="308">
        <v>0</v>
      </c>
      <c r="Q63" s="84">
        <v>0</v>
      </c>
      <c r="R63" s="367" t="s">
        <v>6</v>
      </c>
      <c r="S63" s="162">
        <v>0</v>
      </c>
      <c r="T63" s="377">
        <v>0</v>
      </c>
      <c r="U63" s="367" t="s">
        <v>6</v>
      </c>
      <c r="V63" s="162">
        <v>0</v>
      </c>
      <c r="W63" s="85">
        <v>0</v>
      </c>
      <c r="X63" s="89"/>
      <c r="Y63" s="162">
        <v>0</v>
      </c>
      <c r="Z63" s="85">
        <v>0</v>
      </c>
      <c r="AA63" s="344"/>
      <c r="AB63" s="162">
        <v>0</v>
      </c>
      <c r="AC63" s="85">
        <v>0</v>
      </c>
      <c r="AD63" s="344"/>
      <c r="AE63" s="162">
        <v>0</v>
      </c>
      <c r="AF63" s="85">
        <v>0</v>
      </c>
      <c r="AG63" s="344"/>
      <c r="AH63" s="367" t="s">
        <v>6</v>
      </c>
      <c r="AI63" s="162"/>
      <c r="AJ63" s="162"/>
      <c r="AK63" s="162"/>
      <c r="AL63" s="162"/>
      <c r="AM63" s="162"/>
      <c r="AN63" s="162"/>
      <c r="AO63" s="162"/>
      <c r="AP63" s="162"/>
      <c r="AQ63" s="162"/>
      <c r="AR63" s="162"/>
      <c r="AS63" s="162"/>
      <c r="AT63" s="162"/>
      <c r="AU63" s="162"/>
      <c r="AV63" s="162"/>
      <c r="AW63" s="162"/>
      <c r="AX63" s="162"/>
      <c r="AY63" s="162"/>
      <c r="AZ63" s="162"/>
      <c r="BA63" s="162"/>
      <c r="BB63" s="162">
        <v>0</v>
      </c>
    </row>
    <row r="64" spans="1:54" x14ac:dyDescent="0.3">
      <c r="A64" s="162"/>
      <c r="B64" s="162"/>
      <c r="C64" s="162"/>
      <c r="D64" s="162" t="s">
        <v>26</v>
      </c>
      <c r="E64" s="162">
        <v>0</v>
      </c>
      <c r="F64" s="308">
        <v>0</v>
      </c>
      <c r="G64" s="162">
        <v>0</v>
      </c>
      <c r="H64" s="308">
        <v>0</v>
      </c>
      <c r="I64" s="162">
        <v>0</v>
      </c>
      <c r="J64" s="162">
        <v>0</v>
      </c>
      <c r="K64" s="308">
        <v>0</v>
      </c>
      <c r="L64" s="308">
        <v>0</v>
      </c>
      <c r="M64" s="308">
        <v>0</v>
      </c>
      <c r="N64" s="308">
        <v>0</v>
      </c>
      <c r="O64" s="308">
        <v>0</v>
      </c>
      <c r="P64" s="308">
        <v>0</v>
      </c>
      <c r="Q64" s="84">
        <v>0</v>
      </c>
      <c r="R64" s="367" t="s">
        <v>26</v>
      </c>
      <c r="S64" s="162">
        <v>0</v>
      </c>
      <c r="T64" s="377">
        <v>0</v>
      </c>
      <c r="U64" s="367" t="s">
        <v>26</v>
      </c>
      <c r="V64" s="162">
        <v>0</v>
      </c>
      <c r="W64" s="85">
        <v>0</v>
      </c>
      <c r="X64" s="89"/>
      <c r="Y64" s="162">
        <v>0</v>
      </c>
      <c r="Z64" s="85">
        <v>0</v>
      </c>
      <c r="AA64" s="344"/>
      <c r="AB64" s="162">
        <v>0</v>
      </c>
      <c r="AC64" s="85">
        <v>0</v>
      </c>
      <c r="AD64" s="344"/>
      <c r="AE64" s="162">
        <v>0</v>
      </c>
      <c r="AF64" s="85">
        <v>0</v>
      </c>
      <c r="AG64" s="344"/>
      <c r="AH64" s="367" t="s">
        <v>26</v>
      </c>
      <c r="AI64" s="162"/>
      <c r="AJ64" s="162"/>
      <c r="AK64" s="162"/>
      <c r="AL64" s="162"/>
      <c r="AM64" s="162"/>
      <c r="AN64" s="162"/>
      <c r="AO64" s="162"/>
      <c r="AP64" s="162"/>
      <c r="AQ64" s="162"/>
      <c r="AR64" s="162"/>
      <c r="AS64" s="162"/>
      <c r="AT64" s="162"/>
      <c r="AU64" s="162"/>
      <c r="AV64" s="162"/>
      <c r="AW64" s="162"/>
      <c r="AX64" s="162"/>
      <c r="AY64" s="162"/>
      <c r="AZ64" s="162"/>
      <c r="BA64" s="162"/>
      <c r="BB64" s="162">
        <v>0</v>
      </c>
    </row>
    <row r="65" spans="1:55" x14ac:dyDescent="0.3">
      <c r="A65" s="162"/>
      <c r="B65" s="162"/>
      <c r="C65" s="162"/>
      <c r="D65" s="162" t="s">
        <v>76</v>
      </c>
      <c r="E65" s="162">
        <v>0</v>
      </c>
      <c r="F65" s="308">
        <v>0</v>
      </c>
      <c r="G65" s="162">
        <v>0</v>
      </c>
      <c r="H65" s="308">
        <v>0</v>
      </c>
      <c r="I65" s="162">
        <v>0</v>
      </c>
      <c r="J65" s="162">
        <v>0</v>
      </c>
      <c r="K65" s="308">
        <v>0</v>
      </c>
      <c r="L65" s="308">
        <v>0</v>
      </c>
      <c r="M65" s="308">
        <v>0</v>
      </c>
      <c r="N65" s="308">
        <v>0</v>
      </c>
      <c r="O65" s="308">
        <v>0</v>
      </c>
      <c r="P65" s="308">
        <v>0</v>
      </c>
      <c r="Q65" s="84">
        <v>0</v>
      </c>
      <c r="R65" s="367" t="s">
        <v>76</v>
      </c>
      <c r="S65" s="162">
        <v>0</v>
      </c>
      <c r="T65" s="377">
        <v>0</v>
      </c>
      <c r="U65" s="367" t="s">
        <v>76</v>
      </c>
      <c r="V65" s="162">
        <v>0</v>
      </c>
      <c r="W65" s="85">
        <v>0</v>
      </c>
      <c r="X65" s="89"/>
      <c r="Y65" s="162">
        <v>0</v>
      </c>
      <c r="Z65" s="85">
        <v>0</v>
      </c>
      <c r="AA65" s="344"/>
      <c r="AB65" s="162">
        <v>0</v>
      </c>
      <c r="AC65" s="85">
        <v>0</v>
      </c>
      <c r="AD65" s="344"/>
      <c r="AE65" s="162">
        <v>0</v>
      </c>
      <c r="AF65" s="85">
        <v>0</v>
      </c>
      <c r="AG65" s="344"/>
      <c r="AH65" s="367" t="s">
        <v>76</v>
      </c>
      <c r="AI65" s="162"/>
      <c r="AJ65" s="162"/>
      <c r="AK65" s="162"/>
      <c r="AL65" s="162"/>
      <c r="AM65" s="162"/>
      <c r="AN65" s="162"/>
      <c r="AO65" s="162"/>
      <c r="AP65" s="162"/>
      <c r="AQ65" s="162"/>
      <c r="AR65" s="162"/>
      <c r="AS65" s="162"/>
      <c r="AT65" s="162"/>
      <c r="AU65" s="162"/>
      <c r="AV65" s="162"/>
      <c r="AW65" s="162"/>
      <c r="AX65" s="162"/>
      <c r="AY65" s="162"/>
      <c r="AZ65" s="162"/>
      <c r="BA65" s="162"/>
      <c r="BB65" s="162">
        <v>0</v>
      </c>
    </row>
    <row r="66" spans="1:55" x14ac:dyDescent="0.3">
      <c r="A66" s="162"/>
      <c r="B66" s="162"/>
      <c r="C66" s="162"/>
      <c r="D66" s="162" t="s">
        <v>86</v>
      </c>
      <c r="E66" s="162">
        <v>0</v>
      </c>
      <c r="F66" s="308">
        <v>0</v>
      </c>
      <c r="G66" s="162">
        <v>0</v>
      </c>
      <c r="H66" s="308">
        <v>0</v>
      </c>
      <c r="I66" s="162">
        <v>0</v>
      </c>
      <c r="J66" s="162">
        <v>0</v>
      </c>
      <c r="K66" s="308">
        <v>0</v>
      </c>
      <c r="L66" s="308">
        <v>0</v>
      </c>
      <c r="M66" s="308">
        <v>0</v>
      </c>
      <c r="N66" s="308">
        <v>0</v>
      </c>
      <c r="O66" s="308">
        <v>0</v>
      </c>
      <c r="P66" s="308">
        <v>0</v>
      </c>
      <c r="Q66" s="84">
        <v>0</v>
      </c>
      <c r="R66" s="367" t="s">
        <v>86</v>
      </c>
      <c r="S66" s="162">
        <v>0</v>
      </c>
      <c r="T66" s="377">
        <v>0</v>
      </c>
      <c r="U66" s="367" t="s">
        <v>86</v>
      </c>
      <c r="V66" s="162">
        <v>0</v>
      </c>
      <c r="W66" s="85">
        <v>0</v>
      </c>
      <c r="X66" s="89"/>
      <c r="Y66" s="162">
        <v>0</v>
      </c>
      <c r="Z66" s="85">
        <v>0</v>
      </c>
      <c r="AA66" s="344"/>
      <c r="AB66" s="162">
        <v>0</v>
      </c>
      <c r="AC66" s="85">
        <v>0</v>
      </c>
      <c r="AD66" s="344"/>
      <c r="AE66" s="162">
        <v>0</v>
      </c>
      <c r="AF66" s="85">
        <v>0</v>
      </c>
      <c r="AG66" s="344"/>
      <c r="AH66" s="367" t="s">
        <v>86</v>
      </c>
      <c r="AI66" s="162"/>
      <c r="AJ66" s="162"/>
      <c r="AK66" s="162"/>
      <c r="AL66" s="162"/>
      <c r="AM66" s="162"/>
      <c r="AN66" s="162"/>
      <c r="AO66" s="162"/>
      <c r="AP66" s="162"/>
      <c r="AQ66" s="162"/>
      <c r="AR66" s="162"/>
      <c r="AS66" s="162"/>
      <c r="AT66" s="162"/>
      <c r="AU66" s="162"/>
      <c r="AV66" s="162"/>
      <c r="AW66" s="162"/>
      <c r="AX66" s="162"/>
      <c r="AY66" s="162"/>
      <c r="AZ66" s="162"/>
      <c r="BA66" s="162"/>
      <c r="BB66" s="162">
        <v>0</v>
      </c>
    </row>
    <row r="67" spans="1:55" x14ac:dyDescent="0.3">
      <c r="A67" s="162"/>
      <c r="B67" s="162"/>
      <c r="C67" s="162"/>
      <c r="D67" s="162" t="s">
        <v>98</v>
      </c>
      <c r="E67" s="162">
        <v>0</v>
      </c>
      <c r="F67" s="308">
        <v>0</v>
      </c>
      <c r="G67" s="162">
        <v>0</v>
      </c>
      <c r="H67" s="308">
        <v>0</v>
      </c>
      <c r="I67" s="162">
        <v>0</v>
      </c>
      <c r="J67" s="162">
        <v>0</v>
      </c>
      <c r="K67" s="308">
        <v>0</v>
      </c>
      <c r="L67" s="308">
        <v>0</v>
      </c>
      <c r="M67" s="308">
        <v>0</v>
      </c>
      <c r="N67" s="308">
        <v>0</v>
      </c>
      <c r="O67" s="308">
        <v>0</v>
      </c>
      <c r="P67" s="308">
        <v>0</v>
      </c>
      <c r="Q67" s="84">
        <v>0</v>
      </c>
      <c r="R67" s="367" t="s">
        <v>98</v>
      </c>
      <c r="S67" s="162">
        <v>0</v>
      </c>
      <c r="T67" s="377">
        <v>0</v>
      </c>
      <c r="U67" s="367" t="s">
        <v>98</v>
      </c>
      <c r="V67" s="162">
        <v>0</v>
      </c>
      <c r="W67" s="85">
        <v>0</v>
      </c>
      <c r="X67" s="89"/>
      <c r="Y67" s="162">
        <v>0</v>
      </c>
      <c r="Z67" s="85">
        <v>0</v>
      </c>
      <c r="AA67" s="344"/>
      <c r="AB67" s="162">
        <v>0</v>
      </c>
      <c r="AC67" s="85">
        <v>0</v>
      </c>
      <c r="AD67" s="344"/>
      <c r="AE67" s="162">
        <v>0</v>
      </c>
      <c r="AF67" s="85">
        <v>0</v>
      </c>
      <c r="AG67" s="344"/>
      <c r="AH67" s="367" t="s">
        <v>98</v>
      </c>
      <c r="AI67" s="162"/>
      <c r="AJ67" s="162"/>
      <c r="AK67" s="162"/>
      <c r="AL67" s="162"/>
      <c r="AM67" s="162"/>
      <c r="AN67" s="162"/>
      <c r="AO67" s="162"/>
      <c r="AP67" s="162"/>
      <c r="AQ67" s="162"/>
      <c r="AR67" s="162"/>
      <c r="AS67" s="162"/>
      <c r="AT67" s="162"/>
      <c r="AU67" s="162"/>
      <c r="AV67" s="162"/>
      <c r="AW67" s="162"/>
      <c r="AX67" s="162"/>
      <c r="AY67" s="162"/>
      <c r="AZ67" s="162"/>
      <c r="BA67" s="162"/>
      <c r="BB67" s="162">
        <v>0</v>
      </c>
    </row>
    <row r="69" spans="1:55" s="198" customFormat="1" ht="21" x14ac:dyDescent="0.4">
      <c r="A69" s="350" t="s">
        <v>365</v>
      </c>
    </row>
    <row r="70" spans="1:55" s="379" customFormat="1" ht="13.2" x14ac:dyDescent="0.25">
      <c r="D70" s="250"/>
      <c r="E70" s="380" t="s">
        <v>366</v>
      </c>
      <c r="F70" s="380"/>
      <c r="G70" s="380"/>
      <c r="H70" s="380"/>
      <c r="I70" s="380"/>
      <c r="J70" s="380"/>
      <c r="K70" s="380"/>
      <c r="L70" s="380"/>
      <c r="M70" s="380"/>
      <c r="N70" s="380"/>
      <c r="O70" s="381"/>
      <c r="P70" s="382"/>
      <c r="Q70" s="382"/>
      <c r="R70" s="383"/>
      <c r="S70" s="384" t="s">
        <v>367</v>
      </c>
      <c r="T70" s="384"/>
      <c r="U70" s="383"/>
      <c r="V70" s="385" t="s">
        <v>368</v>
      </c>
      <c r="W70" s="385"/>
      <c r="X70" s="386"/>
      <c r="Y70" s="385"/>
      <c r="Z70" s="385"/>
      <c r="AA70" s="386"/>
      <c r="AB70" s="385"/>
      <c r="AC70" s="385"/>
      <c r="AD70" s="386"/>
      <c r="AE70" s="385"/>
      <c r="AF70" s="250"/>
      <c r="AG70" s="387"/>
      <c r="AH70" s="250" t="s">
        <v>205</v>
      </c>
      <c r="AI70" s="250">
        <v>20</v>
      </c>
      <c r="AJ70" s="250">
        <v>20</v>
      </c>
      <c r="AK70" s="250">
        <v>30</v>
      </c>
      <c r="AL70" s="250">
        <v>30</v>
      </c>
      <c r="AM70" s="250">
        <v>36</v>
      </c>
      <c r="AN70" s="250">
        <v>38</v>
      </c>
      <c r="AO70" s="250"/>
      <c r="AP70" s="250">
        <v>42</v>
      </c>
      <c r="AQ70" s="250">
        <v>20</v>
      </c>
      <c r="AR70" s="250">
        <v>22</v>
      </c>
      <c r="AS70" s="250">
        <v>22</v>
      </c>
      <c r="AT70" s="250">
        <v>22</v>
      </c>
      <c r="AU70" s="250">
        <v>62</v>
      </c>
      <c r="AV70" s="250">
        <v>51</v>
      </c>
      <c r="AW70" s="250">
        <v>58</v>
      </c>
      <c r="AX70" s="250">
        <v>22</v>
      </c>
      <c r="AY70" s="250">
        <v>24</v>
      </c>
      <c r="AZ70" s="388" t="s">
        <v>369</v>
      </c>
      <c r="BA70" s="250">
        <v>28</v>
      </c>
      <c r="BB70" s="250">
        <v>22</v>
      </c>
      <c r="BC70" s="250"/>
    </row>
    <row r="71" spans="1:55" s="379" customFormat="1" ht="13.2" x14ac:dyDescent="0.25">
      <c r="D71" s="250"/>
      <c r="E71" s="389" t="s">
        <v>207</v>
      </c>
      <c r="F71" s="390" t="s">
        <v>208</v>
      </c>
      <c r="G71" s="391" t="s">
        <v>209</v>
      </c>
      <c r="H71" s="390" t="s">
        <v>210</v>
      </c>
      <c r="I71" s="391" t="s">
        <v>211</v>
      </c>
      <c r="J71" s="391" t="s">
        <v>212</v>
      </c>
      <c r="K71" s="391" t="s">
        <v>213</v>
      </c>
      <c r="L71" s="391" t="s">
        <v>214</v>
      </c>
      <c r="M71" s="391" t="s">
        <v>215</v>
      </c>
      <c r="N71" s="391" t="s">
        <v>216</v>
      </c>
      <c r="O71" s="392" t="s">
        <v>217</v>
      </c>
      <c r="P71" s="393" t="s">
        <v>218</v>
      </c>
      <c r="Q71" s="393"/>
      <c r="R71" s="394"/>
      <c r="S71" s="385" t="s">
        <v>219</v>
      </c>
      <c r="T71" s="395"/>
      <c r="U71" s="394"/>
      <c r="V71" s="396" t="s">
        <v>220</v>
      </c>
      <c r="W71" s="397"/>
      <c r="X71" s="398"/>
      <c r="AA71" s="399"/>
      <c r="AB71" s="250" t="s">
        <v>221</v>
      </c>
      <c r="AC71" s="250"/>
      <c r="AD71" s="387"/>
      <c r="AE71" s="250" t="s">
        <v>222</v>
      </c>
      <c r="AF71" s="250"/>
      <c r="AG71" s="387"/>
      <c r="AH71" s="400" t="s">
        <v>223</v>
      </c>
      <c r="AI71" s="400" t="s">
        <v>224</v>
      </c>
      <c r="AJ71" s="400" t="s">
        <v>370</v>
      </c>
      <c r="AK71" s="400" t="s">
        <v>371</v>
      </c>
      <c r="AL71" s="400" t="s">
        <v>227</v>
      </c>
      <c r="AM71" s="400" t="s">
        <v>228</v>
      </c>
      <c r="AN71" s="400" t="s">
        <v>229</v>
      </c>
      <c r="AO71" s="400" t="s">
        <v>230</v>
      </c>
      <c r="AP71" s="400" t="s">
        <v>231</v>
      </c>
      <c r="AQ71" s="400" t="s">
        <v>232</v>
      </c>
      <c r="AR71" s="400" t="s">
        <v>233</v>
      </c>
      <c r="AS71" s="400" t="s">
        <v>234</v>
      </c>
      <c r="AT71" s="400" t="s">
        <v>235</v>
      </c>
      <c r="AU71" s="400" t="s">
        <v>236</v>
      </c>
      <c r="AV71" s="400" t="s">
        <v>237</v>
      </c>
      <c r="AW71" s="400" t="s">
        <v>238</v>
      </c>
      <c r="AX71" s="400" t="s">
        <v>239</v>
      </c>
      <c r="AY71" s="400" t="s">
        <v>240</v>
      </c>
      <c r="AZ71" s="400" t="s">
        <v>372</v>
      </c>
      <c r="BA71" s="400" t="s">
        <v>242</v>
      </c>
      <c r="BB71" s="400" t="s">
        <v>373</v>
      </c>
      <c r="BC71" s="400" t="s">
        <v>243</v>
      </c>
    </row>
    <row r="72" spans="1:55" s="379" customFormat="1" ht="79.2" x14ac:dyDescent="0.25">
      <c r="A72" s="401"/>
      <c r="D72" s="402" t="s">
        <v>190</v>
      </c>
      <c r="E72" s="403" t="s">
        <v>374</v>
      </c>
      <c r="F72" s="403"/>
      <c r="G72" s="403"/>
      <c r="H72" s="403"/>
      <c r="I72" s="403"/>
      <c r="J72" s="403"/>
      <c r="K72" s="403"/>
      <c r="L72" s="403"/>
      <c r="M72" s="403"/>
      <c r="N72" s="403"/>
      <c r="O72" s="404"/>
      <c r="P72" s="405" t="s">
        <v>246</v>
      </c>
      <c r="Q72" s="406" t="s">
        <v>375</v>
      </c>
      <c r="R72" s="394"/>
      <c r="S72" s="407" t="s">
        <v>376</v>
      </c>
      <c r="T72" s="408" t="s">
        <v>285</v>
      </c>
      <c r="U72" s="394"/>
      <c r="V72" s="409" t="s">
        <v>377</v>
      </c>
      <c r="W72" s="410" t="s">
        <v>378</v>
      </c>
      <c r="X72" s="411"/>
      <c r="Y72" s="412" t="s">
        <v>379</v>
      </c>
      <c r="Z72" s="410" t="s">
        <v>380</v>
      </c>
      <c r="AA72" s="413"/>
      <c r="AB72" s="414"/>
      <c r="AC72" s="415" t="s">
        <v>381</v>
      </c>
      <c r="AD72" s="414"/>
      <c r="AE72" s="413" t="s">
        <v>382</v>
      </c>
      <c r="AF72" s="415" t="s">
        <v>383</v>
      </c>
      <c r="AG72" s="413"/>
      <c r="AH72" s="416" t="s">
        <v>384</v>
      </c>
      <c r="AI72" s="417"/>
      <c r="AJ72" s="417"/>
      <c r="AK72" s="417"/>
      <c r="AL72" s="417"/>
      <c r="AM72" s="417"/>
      <c r="AN72" s="417"/>
      <c r="AO72" s="417"/>
      <c r="AP72" s="417"/>
      <c r="AQ72" s="417"/>
      <c r="AR72" s="417"/>
      <c r="AS72" s="417"/>
      <c r="AT72" s="417"/>
      <c r="AU72" s="417"/>
      <c r="AV72" s="417"/>
      <c r="AW72" s="417"/>
      <c r="AX72" s="417"/>
      <c r="AY72" s="417"/>
      <c r="AZ72" s="417"/>
      <c r="BA72" s="417"/>
      <c r="BB72" s="417"/>
      <c r="BC72" s="418"/>
    </row>
    <row r="73" spans="1:55" s="379" customFormat="1" ht="13.2" x14ac:dyDescent="0.25">
      <c r="D73" s="379" t="s">
        <v>2</v>
      </c>
      <c r="E73" s="419">
        <v>0</v>
      </c>
      <c r="F73" s="419">
        <v>0</v>
      </c>
      <c r="G73" s="419">
        <v>0</v>
      </c>
      <c r="H73" s="419">
        <v>0</v>
      </c>
      <c r="I73" s="419">
        <v>0</v>
      </c>
      <c r="J73" s="420" t="s">
        <v>194</v>
      </c>
      <c r="K73" s="419">
        <v>0</v>
      </c>
      <c r="L73" s="419">
        <v>0</v>
      </c>
      <c r="M73" s="419">
        <v>0</v>
      </c>
      <c r="N73" s="419">
        <v>0</v>
      </c>
      <c r="O73" s="419">
        <v>0</v>
      </c>
      <c r="P73" s="419">
        <v>0</v>
      </c>
      <c r="Q73" s="421">
        <v>1.0781828763291152E-3</v>
      </c>
      <c r="R73" s="422" t="s">
        <v>2</v>
      </c>
      <c r="S73" s="250">
        <v>228</v>
      </c>
      <c r="T73" s="423">
        <v>4.9976107913322139E-4</v>
      </c>
      <c r="U73" s="422" t="s">
        <v>2</v>
      </c>
      <c r="V73" s="424">
        <v>0</v>
      </c>
      <c r="W73" s="421">
        <v>0</v>
      </c>
      <c r="X73" s="425"/>
      <c r="Y73" s="250">
        <v>10285</v>
      </c>
      <c r="Z73" s="421">
        <v>2.2049286640726329E-3</v>
      </c>
      <c r="AA73" s="425"/>
      <c r="AB73" s="250">
        <v>0</v>
      </c>
      <c r="AC73" s="421">
        <v>0</v>
      </c>
      <c r="AD73" s="387"/>
      <c r="AE73" s="250">
        <v>0</v>
      </c>
      <c r="AF73" s="421">
        <v>0</v>
      </c>
      <c r="AG73" s="387"/>
      <c r="AH73" s="422" t="s">
        <v>2</v>
      </c>
      <c r="AI73" s="250"/>
      <c r="AJ73" s="250"/>
      <c r="AK73" s="250">
        <v>285</v>
      </c>
      <c r="AL73" s="250"/>
      <c r="AM73" s="250"/>
      <c r="AN73" s="250"/>
      <c r="AO73" s="250"/>
      <c r="AP73" s="250"/>
      <c r="AQ73" s="250"/>
      <c r="AR73" s="250"/>
      <c r="AS73" s="250"/>
      <c r="AT73" s="250"/>
      <c r="AU73" s="250"/>
      <c r="AV73" s="250">
        <v>10000</v>
      </c>
      <c r="AW73" s="250"/>
      <c r="AX73" s="250"/>
      <c r="AY73" s="250"/>
      <c r="AZ73" s="250"/>
      <c r="BA73" s="250"/>
      <c r="BB73" s="250"/>
      <c r="BC73" s="250">
        <v>10285</v>
      </c>
    </row>
    <row r="74" spans="1:55" s="379" customFormat="1" ht="13.2" x14ac:dyDescent="0.25">
      <c r="D74" s="379" t="s">
        <v>4</v>
      </c>
      <c r="E74" s="419">
        <v>0</v>
      </c>
      <c r="F74" s="419">
        <v>0</v>
      </c>
      <c r="G74" s="419">
        <v>0</v>
      </c>
      <c r="H74" s="419">
        <v>0</v>
      </c>
      <c r="I74" s="419">
        <v>0</v>
      </c>
      <c r="J74" s="419">
        <v>0</v>
      </c>
      <c r="K74" s="419">
        <v>0</v>
      </c>
      <c r="L74" s="419">
        <v>0</v>
      </c>
      <c r="M74" s="419">
        <v>0</v>
      </c>
      <c r="N74" s="419">
        <v>0</v>
      </c>
      <c r="O74" s="419">
        <v>0</v>
      </c>
      <c r="P74" s="419">
        <v>0</v>
      </c>
      <c r="Q74" s="421">
        <v>0</v>
      </c>
      <c r="R74" s="422" t="s">
        <v>4</v>
      </c>
      <c r="S74" s="250">
        <v>177</v>
      </c>
      <c r="T74" s="423">
        <v>3.8797241669552714E-4</v>
      </c>
      <c r="U74" s="422" t="s">
        <v>4</v>
      </c>
      <c r="V74" s="424">
        <v>0</v>
      </c>
      <c r="W74" s="421">
        <v>0</v>
      </c>
      <c r="X74" s="425"/>
      <c r="Y74" s="250">
        <v>0</v>
      </c>
      <c r="Z74" s="421">
        <v>0</v>
      </c>
      <c r="AA74" s="425"/>
      <c r="AB74" s="250">
        <v>0</v>
      </c>
      <c r="AC74" s="421">
        <v>0</v>
      </c>
      <c r="AD74" s="387"/>
      <c r="AE74" s="250">
        <v>0</v>
      </c>
      <c r="AF74" s="421">
        <v>0</v>
      </c>
      <c r="AG74" s="387"/>
      <c r="AH74" s="422" t="s">
        <v>4</v>
      </c>
      <c r="AI74" s="250"/>
      <c r="AJ74" s="250"/>
      <c r="AK74" s="250"/>
      <c r="AL74" s="250"/>
      <c r="AM74" s="250"/>
      <c r="AN74" s="250"/>
      <c r="AO74" s="250"/>
      <c r="AP74" s="250"/>
      <c r="AQ74" s="250"/>
      <c r="AR74" s="250"/>
      <c r="AS74" s="250"/>
      <c r="AT74" s="250"/>
      <c r="AU74" s="250"/>
      <c r="AV74" s="250"/>
      <c r="AW74" s="250"/>
      <c r="AX74" s="250"/>
      <c r="AY74" s="250"/>
      <c r="AZ74" s="250"/>
      <c r="BA74" s="250"/>
      <c r="BB74" s="250"/>
      <c r="BC74" s="250">
        <v>0</v>
      </c>
    </row>
    <row r="75" spans="1:55" s="379" customFormat="1" ht="13.2" x14ac:dyDescent="0.25">
      <c r="D75" s="379" t="s">
        <v>10</v>
      </c>
      <c r="E75" s="419">
        <v>0</v>
      </c>
      <c r="F75" s="419">
        <v>0</v>
      </c>
      <c r="G75" s="419">
        <v>0</v>
      </c>
      <c r="H75" s="419">
        <v>0</v>
      </c>
      <c r="I75" s="419">
        <v>0</v>
      </c>
      <c r="J75" s="419">
        <v>0</v>
      </c>
      <c r="K75" s="419">
        <v>0</v>
      </c>
      <c r="L75" s="419">
        <v>0</v>
      </c>
      <c r="M75" s="419">
        <v>0</v>
      </c>
      <c r="N75" s="419">
        <v>0</v>
      </c>
      <c r="O75" s="419">
        <v>0</v>
      </c>
      <c r="P75" s="419">
        <v>0</v>
      </c>
      <c r="Q75" s="421">
        <v>0</v>
      </c>
      <c r="R75" s="422" t="s">
        <v>10</v>
      </c>
      <c r="S75" s="250">
        <v>1767</v>
      </c>
      <c r="T75" s="423">
        <v>3.873148363282466E-3</v>
      </c>
      <c r="U75" s="422" t="s">
        <v>10</v>
      </c>
      <c r="V75" s="424">
        <v>34</v>
      </c>
      <c r="W75" s="421">
        <v>9.166397066752938E-3</v>
      </c>
      <c r="X75" s="425"/>
      <c r="Y75" s="250">
        <v>0</v>
      </c>
      <c r="Z75" s="421">
        <v>0</v>
      </c>
      <c r="AA75" s="425"/>
      <c r="AB75" s="250">
        <v>0</v>
      </c>
      <c r="AC75" s="421">
        <v>0</v>
      </c>
      <c r="AD75" s="387"/>
      <c r="AE75" s="250">
        <v>162</v>
      </c>
      <c r="AF75" s="421">
        <v>9.9022004889975541E-3</v>
      </c>
      <c r="AG75" s="387"/>
      <c r="AH75" s="422" t="s">
        <v>10</v>
      </c>
      <c r="AI75" s="250"/>
      <c r="AJ75" s="250"/>
      <c r="AK75" s="250"/>
      <c r="AL75" s="250"/>
      <c r="AM75" s="250"/>
      <c r="AN75" s="250"/>
      <c r="AO75" s="250"/>
      <c r="AP75" s="250"/>
      <c r="AQ75" s="250"/>
      <c r="AR75" s="250"/>
      <c r="AS75" s="250"/>
      <c r="AT75" s="250"/>
      <c r="AU75" s="250"/>
      <c r="AV75" s="250"/>
      <c r="AW75" s="250"/>
      <c r="AX75" s="250"/>
      <c r="AY75" s="250"/>
      <c r="AZ75" s="250"/>
      <c r="BA75" s="250"/>
      <c r="BB75" s="250"/>
      <c r="BC75" s="250">
        <v>0</v>
      </c>
    </row>
    <row r="76" spans="1:55" s="379" customFormat="1" ht="13.2" x14ac:dyDescent="0.25">
      <c r="D76" s="379" t="s">
        <v>8</v>
      </c>
      <c r="E76" s="419">
        <v>0</v>
      </c>
      <c r="F76" s="419">
        <v>0</v>
      </c>
      <c r="G76" s="419">
        <v>0</v>
      </c>
      <c r="H76" s="419">
        <v>0</v>
      </c>
      <c r="I76" s="419">
        <v>0</v>
      </c>
      <c r="J76" s="419">
        <v>0</v>
      </c>
      <c r="K76" s="419">
        <v>0</v>
      </c>
      <c r="L76" s="419">
        <v>0</v>
      </c>
      <c r="M76" s="420" t="s">
        <v>194</v>
      </c>
      <c r="N76" s="419">
        <v>0</v>
      </c>
      <c r="O76" s="419">
        <v>0</v>
      </c>
      <c r="P76" s="419">
        <v>0</v>
      </c>
      <c r="Q76" s="421">
        <v>6.6437446951026315E-4</v>
      </c>
      <c r="R76" s="422" t="s">
        <v>8</v>
      </c>
      <c r="S76" s="250">
        <v>0</v>
      </c>
      <c r="T76" s="423">
        <v>0</v>
      </c>
      <c r="U76" s="422" t="s">
        <v>8</v>
      </c>
      <c r="V76" s="424">
        <v>0</v>
      </c>
      <c r="W76" s="421">
        <v>0</v>
      </c>
      <c r="X76" s="425"/>
      <c r="Y76" s="250">
        <v>4600</v>
      </c>
      <c r="Z76" s="421">
        <v>9.8616158043112411E-4</v>
      </c>
      <c r="AA76" s="425"/>
      <c r="AB76" s="250">
        <v>0</v>
      </c>
      <c r="AC76" s="421">
        <v>0</v>
      </c>
      <c r="AD76" s="387"/>
      <c r="AE76" s="250">
        <v>0</v>
      </c>
      <c r="AF76" s="421">
        <v>0</v>
      </c>
      <c r="AG76" s="387"/>
      <c r="AH76" s="422" t="s">
        <v>8</v>
      </c>
      <c r="AI76" s="250"/>
      <c r="AJ76" s="250"/>
      <c r="AK76" s="250">
        <v>900</v>
      </c>
      <c r="AL76" s="250"/>
      <c r="AM76" s="250"/>
      <c r="AN76" s="250"/>
      <c r="AO76" s="250"/>
      <c r="AP76" s="250"/>
      <c r="AQ76" s="250"/>
      <c r="AR76" s="250"/>
      <c r="AS76" s="250"/>
      <c r="AT76" s="250"/>
      <c r="AU76" s="250"/>
      <c r="AV76" s="250">
        <v>3700</v>
      </c>
      <c r="AW76" s="250"/>
      <c r="AX76" s="250"/>
      <c r="AY76" s="250"/>
      <c r="AZ76" s="250"/>
      <c r="BA76" s="250"/>
      <c r="BB76" s="250"/>
      <c r="BC76" s="250">
        <v>4600</v>
      </c>
    </row>
    <row r="77" spans="1:55" s="379" customFormat="1" ht="13.2" x14ac:dyDescent="0.25">
      <c r="D77" s="379" t="s">
        <v>12</v>
      </c>
      <c r="E77" s="419">
        <v>0</v>
      </c>
      <c r="F77" s="419">
        <v>87680</v>
      </c>
      <c r="G77" s="419">
        <v>137600</v>
      </c>
      <c r="H77" s="419">
        <v>16420</v>
      </c>
      <c r="I77" s="419">
        <v>0</v>
      </c>
      <c r="J77" s="420" t="s">
        <v>194</v>
      </c>
      <c r="K77" s="420" t="s">
        <v>194</v>
      </c>
      <c r="L77" s="420" t="s">
        <v>194</v>
      </c>
      <c r="M77" s="420" t="s">
        <v>194</v>
      </c>
      <c r="N77" s="419">
        <v>87360</v>
      </c>
      <c r="O77" s="419">
        <v>11672000</v>
      </c>
      <c r="P77" s="419">
        <v>11896960</v>
      </c>
      <c r="Q77" s="421">
        <v>0.67731495647461881</v>
      </c>
      <c r="R77" s="422" t="s">
        <v>12</v>
      </c>
      <c r="S77" s="250">
        <v>17661</v>
      </c>
      <c r="T77" s="423">
        <v>3.871175622180624E-2</v>
      </c>
      <c r="U77" s="422" t="s">
        <v>12</v>
      </c>
      <c r="V77" s="424">
        <v>190</v>
      </c>
      <c r="W77" s="421">
        <v>5.1223983608325245E-2</v>
      </c>
      <c r="X77" s="425"/>
      <c r="Y77" s="250">
        <v>2638200</v>
      </c>
      <c r="Z77" s="421">
        <v>0.56558510467247647</v>
      </c>
      <c r="AA77" s="425"/>
      <c r="AB77" s="250">
        <v>3615000</v>
      </c>
      <c r="AC77" s="421">
        <v>0.94754307192677578</v>
      </c>
      <c r="AD77" s="387"/>
      <c r="AE77" s="250">
        <v>2855</v>
      </c>
      <c r="AF77" s="421">
        <v>0.17451100244498777</v>
      </c>
      <c r="AG77" s="387"/>
      <c r="AH77" s="422" t="s">
        <v>12</v>
      </c>
      <c r="AI77" s="250">
        <v>85500</v>
      </c>
      <c r="AJ77" s="250">
        <v>151000</v>
      </c>
      <c r="AK77" s="250"/>
      <c r="AL77" s="250"/>
      <c r="AM77" s="250">
        <v>70300</v>
      </c>
      <c r="AN77" s="250"/>
      <c r="AO77" s="250"/>
      <c r="AP77" s="250"/>
      <c r="AQ77" s="250">
        <v>17200</v>
      </c>
      <c r="AR77" s="250">
        <v>24700</v>
      </c>
      <c r="AS77" s="250">
        <v>252000</v>
      </c>
      <c r="AT77" s="250">
        <v>107500</v>
      </c>
      <c r="AU77" s="250"/>
      <c r="AV77" s="250">
        <v>390000</v>
      </c>
      <c r="AW77" s="250">
        <v>271000</v>
      </c>
      <c r="AX77" s="250">
        <v>144000</v>
      </c>
      <c r="AY77" s="250">
        <v>48000</v>
      </c>
      <c r="AZ77" s="250">
        <v>46500</v>
      </c>
      <c r="BA77" s="426">
        <v>979400</v>
      </c>
      <c r="BB77" s="426">
        <v>51100</v>
      </c>
      <c r="BC77" s="250">
        <v>2638200</v>
      </c>
    </row>
    <row r="78" spans="1:55" s="379" customFormat="1" ht="13.2" x14ac:dyDescent="0.25">
      <c r="D78" s="379" t="s">
        <v>14</v>
      </c>
      <c r="E78" s="419">
        <v>0</v>
      </c>
      <c r="F78" s="419">
        <v>0</v>
      </c>
      <c r="G78" s="419">
        <v>0</v>
      </c>
      <c r="H78" s="419">
        <v>0</v>
      </c>
      <c r="I78" s="419">
        <v>0</v>
      </c>
      <c r="J78" s="419">
        <v>0</v>
      </c>
      <c r="K78" s="419">
        <v>0</v>
      </c>
      <c r="L78" s="419">
        <v>0</v>
      </c>
      <c r="M78" s="419">
        <v>0</v>
      </c>
      <c r="N78" s="419">
        <v>0</v>
      </c>
      <c r="O78" s="419">
        <v>0</v>
      </c>
      <c r="P78" s="419">
        <v>0</v>
      </c>
      <c r="Q78" s="421">
        <v>0</v>
      </c>
      <c r="R78" s="422" t="s">
        <v>14</v>
      </c>
      <c r="S78" s="250">
        <v>25786</v>
      </c>
      <c r="T78" s="423">
        <v>5.6521224502321256E-2</v>
      </c>
      <c r="U78" s="422" t="s">
        <v>14</v>
      </c>
      <c r="V78" s="424">
        <v>9</v>
      </c>
      <c r="W78" s="421">
        <v>2.4263992235522484E-3</v>
      </c>
      <c r="X78" s="425"/>
      <c r="Y78" s="250">
        <v>14600</v>
      </c>
      <c r="Z78" s="421">
        <v>3.1299911031074808E-3</v>
      </c>
      <c r="AA78" s="425"/>
      <c r="AB78" s="250">
        <v>0</v>
      </c>
      <c r="AC78" s="421">
        <v>0</v>
      </c>
      <c r="AD78" s="387"/>
      <c r="AE78" s="250">
        <v>0</v>
      </c>
      <c r="AF78" s="421">
        <v>0</v>
      </c>
      <c r="AG78" s="387"/>
      <c r="AH78" s="422" t="s">
        <v>14</v>
      </c>
      <c r="AI78" s="250"/>
      <c r="AJ78" s="250"/>
      <c r="AK78" s="250"/>
      <c r="AL78" s="250"/>
      <c r="AM78" s="250"/>
      <c r="AN78" s="250">
        <v>100</v>
      </c>
      <c r="AO78" s="250"/>
      <c r="AP78" s="250"/>
      <c r="AQ78" s="250"/>
      <c r="AR78" s="250"/>
      <c r="AS78" s="250"/>
      <c r="AT78" s="250"/>
      <c r="AU78" s="250"/>
      <c r="AV78" s="250">
        <v>12000</v>
      </c>
      <c r="AW78" s="250">
        <v>2500</v>
      </c>
      <c r="AX78" s="250"/>
      <c r="AY78" s="250"/>
      <c r="AZ78" s="250"/>
      <c r="BA78" s="426"/>
      <c r="BB78" s="426"/>
      <c r="BC78" s="250">
        <v>14600</v>
      </c>
    </row>
    <row r="79" spans="1:55" s="379" customFormat="1" ht="13.2" x14ac:dyDescent="0.25">
      <c r="D79" s="379" t="s">
        <v>16</v>
      </c>
      <c r="E79" s="419">
        <v>0</v>
      </c>
      <c r="F79" s="419">
        <v>0</v>
      </c>
      <c r="G79" s="419">
        <v>0</v>
      </c>
      <c r="H79" s="419">
        <v>0</v>
      </c>
      <c r="I79" s="419">
        <v>0</v>
      </c>
      <c r="J79" s="419">
        <v>0</v>
      </c>
      <c r="K79" s="419">
        <v>0</v>
      </c>
      <c r="L79" s="419">
        <v>0</v>
      </c>
      <c r="M79" s="419">
        <v>0</v>
      </c>
      <c r="N79" s="419">
        <v>0</v>
      </c>
      <c r="O79" s="419">
        <v>0</v>
      </c>
      <c r="P79" s="419">
        <v>0</v>
      </c>
      <c r="Q79" s="421">
        <v>0</v>
      </c>
      <c r="R79" s="422" t="s">
        <v>16</v>
      </c>
      <c r="S79" s="250">
        <v>0</v>
      </c>
      <c r="T79" s="423">
        <v>0</v>
      </c>
      <c r="U79" s="422" t="s">
        <v>16</v>
      </c>
      <c r="V79" s="424">
        <v>3</v>
      </c>
      <c r="W79" s="421">
        <v>8.0879974118408277E-4</v>
      </c>
      <c r="X79" s="425"/>
      <c r="Y79" s="250">
        <v>1750</v>
      </c>
      <c r="Z79" s="421">
        <v>3.7517016646836245E-4</v>
      </c>
      <c r="AA79" s="425"/>
      <c r="AB79" s="250">
        <v>0</v>
      </c>
      <c r="AC79" s="421">
        <v>0</v>
      </c>
      <c r="AD79" s="387"/>
      <c r="AE79" s="250">
        <v>0</v>
      </c>
      <c r="AF79" s="421">
        <v>0</v>
      </c>
      <c r="AG79" s="387"/>
      <c r="AH79" s="422" t="s">
        <v>16</v>
      </c>
      <c r="AI79" s="250"/>
      <c r="AJ79" s="250"/>
      <c r="AK79" s="250"/>
      <c r="AL79" s="250"/>
      <c r="AM79" s="250"/>
      <c r="AN79" s="250"/>
      <c r="AO79" s="250"/>
      <c r="AP79" s="250"/>
      <c r="AQ79" s="250"/>
      <c r="AR79" s="250"/>
      <c r="AS79" s="250"/>
      <c r="AT79" s="250"/>
      <c r="AU79" s="250"/>
      <c r="AV79" s="250">
        <v>850</v>
      </c>
      <c r="AW79" s="250">
        <v>900</v>
      </c>
      <c r="AX79" s="250"/>
      <c r="AY79" s="250"/>
      <c r="AZ79" s="250"/>
      <c r="BA79" s="426"/>
      <c r="BB79" s="426"/>
      <c r="BC79" s="250">
        <v>1750</v>
      </c>
    </row>
    <row r="80" spans="1:55" s="379" customFormat="1" ht="13.2" x14ac:dyDescent="0.25">
      <c r="D80" s="379" t="s">
        <v>18</v>
      </c>
      <c r="E80" s="419">
        <v>0</v>
      </c>
      <c r="F80" s="419">
        <v>0</v>
      </c>
      <c r="G80" s="419">
        <v>0</v>
      </c>
      <c r="H80" s="419">
        <v>0</v>
      </c>
      <c r="I80" s="419">
        <v>49020</v>
      </c>
      <c r="J80" s="420" t="s">
        <v>194</v>
      </c>
      <c r="K80" s="420" t="s">
        <v>194</v>
      </c>
      <c r="L80" s="419">
        <v>9000</v>
      </c>
      <c r="M80" s="420" t="s">
        <v>194</v>
      </c>
      <c r="N80" s="419">
        <v>0</v>
      </c>
      <c r="O80" s="419">
        <v>0</v>
      </c>
      <c r="P80" s="419">
        <v>58020</v>
      </c>
      <c r="Q80" s="421">
        <v>5.3220899587028128E-3</v>
      </c>
      <c r="R80" s="422" t="s">
        <v>18</v>
      </c>
      <c r="S80" s="250">
        <v>806</v>
      </c>
      <c r="T80" s="423">
        <v>1.7666992534270897E-3</v>
      </c>
      <c r="U80" s="422" t="s">
        <v>18</v>
      </c>
      <c r="V80" s="424">
        <v>0</v>
      </c>
      <c r="W80" s="421">
        <v>0</v>
      </c>
      <c r="X80" s="425"/>
      <c r="Y80" s="250">
        <v>0</v>
      </c>
      <c r="Z80" s="421">
        <v>0</v>
      </c>
      <c r="AA80" s="425"/>
      <c r="AB80" s="250">
        <v>0</v>
      </c>
      <c r="AC80" s="421">
        <v>0</v>
      </c>
      <c r="AD80" s="387"/>
      <c r="AE80" s="250">
        <v>0</v>
      </c>
      <c r="AF80" s="421">
        <v>0</v>
      </c>
      <c r="AG80" s="387"/>
      <c r="AH80" s="422" t="s">
        <v>18</v>
      </c>
      <c r="AI80" s="402"/>
      <c r="AJ80" s="250"/>
      <c r="AK80" s="250"/>
      <c r="AL80" s="250"/>
      <c r="AM80" s="250"/>
      <c r="AN80" s="250"/>
      <c r="AO80" s="250"/>
      <c r="AP80" s="250"/>
      <c r="AQ80" s="250"/>
      <c r="AR80" s="250"/>
      <c r="AS80" s="250"/>
      <c r="AT80" s="250"/>
      <c r="AU80" s="250"/>
      <c r="AV80" s="250"/>
      <c r="AW80" s="250"/>
      <c r="AX80" s="250"/>
      <c r="AY80" s="250"/>
      <c r="AZ80" s="250"/>
      <c r="BA80" s="426"/>
      <c r="BB80" s="426"/>
      <c r="BC80" s="250">
        <v>0</v>
      </c>
    </row>
    <row r="81" spans="4:55" s="379" customFormat="1" ht="13.2" x14ac:dyDescent="0.25">
      <c r="D81" s="379" t="s">
        <v>20</v>
      </c>
      <c r="E81" s="419">
        <v>0</v>
      </c>
      <c r="F81" s="419">
        <v>0</v>
      </c>
      <c r="G81" s="419">
        <v>0</v>
      </c>
      <c r="H81" s="419">
        <v>0</v>
      </c>
      <c r="I81" s="419">
        <v>0</v>
      </c>
      <c r="J81" s="419">
        <v>0</v>
      </c>
      <c r="K81" s="419">
        <v>0</v>
      </c>
      <c r="L81" s="419">
        <v>0</v>
      </c>
      <c r="M81" s="419">
        <v>0</v>
      </c>
      <c r="N81" s="419">
        <v>0</v>
      </c>
      <c r="O81" s="419">
        <v>0</v>
      </c>
      <c r="P81" s="419">
        <v>0</v>
      </c>
      <c r="Q81" s="421">
        <v>0</v>
      </c>
      <c r="R81" s="422" t="s">
        <v>20</v>
      </c>
      <c r="S81" s="250">
        <v>0</v>
      </c>
      <c r="T81" s="423">
        <v>0</v>
      </c>
      <c r="U81" s="422" t="s">
        <v>20</v>
      </c>
      <c r="V81" s="424">
        <v>0</v>
      </c>
      <c r="W81" s="421">
        <v>0</v>
      </c>
      <c r="X81" s="425"/>
      <c r="Y81" s="250">
        <v>0</v>
      </c>
      <c r="Z81" s="421">
        <v>0</v>
      </c>
      <c r="AA81" s="425"/>
      <c r="AB81" s="250">
        <v>0</v>
      </c>
      <c r="AC81" s="421">
        <v>0</v>
      </c>
      <c r="AD81" s="387"/>
      <c r="AE81" s="250">
        <v>0</v>
      </c>
      <c r="AF81" s="421">
        <v>0</v>
      </c>
      <c r="AG81" s="387"/>
      <c r="AH81" s="422" t="s">
        <v>20</v>
      </c>
      <c r="AI81" s="250"/>
      <c r="AJ81" s="250"/>
      <c r="AK81" s="250"/>
      <c r="AL81" s="250"/>
      <c r="AM81" s="250"/>
      <c r="AN81" s="250"/>
      <c r="AO81" s="250"/>
      <c r="AP81" s="250"/>
      <c r="AQ81" s="250"/>
      <c r="AR81" s="250"/>
      <c r="AS81" s="250"/>
      <c r="AT81" s="250"/>
      <c r="AU81" s="250"/>
      <c r="AV81" s="250"/>
      <c r="AW81" s="250"/>
      <c r="AX81" s="250"/>
      <c r="AY81" s="250"/>
      <c r="AZ81" s="250"/>
      <c r="BA81" s="426"/>
      <c r="BB81" s="426"/>
      <c r="BC81" s="250">
        <v>0</v>
      </c>
    </row>
    <row r="82" spans="4:55" s="379" customFormat="1" ht="13.2" x14ac:dyDescent="0.25">
      <c r="D82" s="379" t="s">
        <v>22</v>
      </c>
      <c r="E82" s="419">
        <v>0</v>
      </c>
      <c r="F82" s="419">
        <v>0</v>
      </c>
      <c r="G82" s="419">
        <v>0</v>
      </c>
      <c r="H82" s="419">
        <v>0</v>
      </c>
      <c r="I82" s="419">
        <v>0</v>
      </c>
      <c r="J82" s="419">
        <v>70850</v>
      </c>
      <c r="K82" s="419">
        <v>0</v>
      </c>
      <c r="L82" s="419">
        <v>0</v>
      </c>
      <c r="M82" s="420" t="s">
        <v>194</v>
      </c>
      <c r="N82" s="419">
        <v>0</v>
      </c>
      <c r="O82" s="419">
        <v>0</v>
      </c>
      <c r="P82" s="419">
        <v>70850</v>
      </c>
      <c r="Q82" s="421">
        <v>4.6477236762699813E-3</v>
      </c>
      <c r="R82" s="422" t="s">
        <v>22</v>
      </c>
      <c r="S82" s="250">
        <v>9246</v>
      </c>
      <c r="T82" s="423">
        <v>2.0266626919586687E-2</v>
      </c>
      <c r="U82" s="422" t="s">
        <v>22</v>
      </c>
      <c r="V82" s="424">
        <v>0</v>
      </c>
      <c r="W82" s="421">
        <v>0</v>
      </c>
      <c r="X82" s="425"/>
      <c r="Y82" s="250">
        <v>112450</v>
      </c>
      <c r="Z82" s="421">
        <v>2.410736298249563E-2</v>
      </c>
      <c r="AA82" s="425"/>
      <c r="AB82" s="250">
        <v>0</v>
      </c>
      <c r="AC82" s="421">
        <v>0</v>
      </c>
      <c r="AD82" s="387"/>
      <c r="AE82" s="250">
        <v>13045</v>
      </c>
      <c r="AF82" s="421">
        <v>0.79737163814180934</v>
      </c>
      <c r="AG82" s="387"/>
      <c r="AH82" s="422" t="s">
        <v>22</v>
      </c>
      <c r="AI82" s="250"/>
      <c r="AJ82" s="250">
        <v>28000</v>
      </c>
      <c r="AK82" s="250">
        <v>2800</v>
      </c>
      <c r="AL82" s="250"/>
      <c r="AM82" s="250"/>
      <c r="AN82" s="250"/>
      <c r="AO82" s="250"/>
      <c r="AP82" s="250"/>
      <c r="AQ82" s="250"/>
      <c r="AR82" s="250"/>
      <c r="AS82" s="250"/>
      <c r="AT82" s="250"/>
      <c r="AU82" s="250"/>
      <c r="AV82" s="250"/>
      <c r="AW82" s="250"/>
      <c r="AX82" s="250"/>
      <c r="AY82" s="250"/>
      <c r="AZ82" s="250"/>
      <c r="BA82" s="426">
        <v>81650</v>
      </c>
      <c r="BB82" s="426"/>
      <c r="BC82" s="250">
        <v>112450</v>
      </c>
    </row>
    <row r="83" spans="4:55" s="379" customFormat="1" ht="13.2" x14ac:dyDescent="0.25">
      <c r="D83" s="379" t="s">
        <v>24</v>
      </c>
      <c r="E83" s="419">
        <v>0</v>
      </c>
      <c r="F83" s="419">
        <v>0</v>
      </c>
      <c r="G83" s="419">
        <v>0</v>
      </c>
      <c r="H83" s="419">
        <v>0</v>
      </c>
      <c r="I83" s="419">
        <v>0</v>
      </c>
      <c r="J83" s="420" t="s">
        <v>194</v>
      </c>
      <c r="K83" s="419">
        <v>0</v>
      </c>
      <c r="L83" s="419">
        <v>0</v>
      </c>
      <c r="M83" s="420" t="s">
        <v>194</v>
      </c>
      <c r="N83" s="419">
        <v>0</v>
      </c>
      <c r="O83" s="419">
        <v>0</v>
      </c>
      <c r="P83" s="419">
        <v>0</v>
      </c>
      <c r="Q83" s="421">
        <v>1.7425573458393782E-3</v>
      </c>
      <c r="R83" s="422" t="s">
        <v>24</v>
      </c>
      <c r="S83" s="250">
        <v>0</v>
      </c>
      <c r="T83" s="423">
        <v>0</v>
      </c>
      <c r="U83" s="422" t="s">
        <v>24</v>
      </c>
      <c r="V83" s="424">
        <v>0</v>
      </c>
      <c r="W83" s="421">
        <v>0</v>
      </c>
      <c r="X83" s="425"/>
      <c r="Y83" s="250">
        <v>60000</v>
      </c>
      <c r="Z83" s="421">
        <v>1.286297713605814E-2</v>
      </c>
      <c r="AA83" s="425"/>
      <c r="AB83" s="250">
        <v>0</v>
      </c>
      <c r="AC83" s="421">
        <v>0</v>
      </c>
      <c r="AD83" s="387"/>
      <c r="AE83" s="250">
        <v>0</v>
      </c>
      <c r="AF83" s="421">
        <v>0</v>
      </c>
      <c r="AG83" s="387"/>
      <c r="AH83" s="422" t="s">
        <v>24</v>
      </c>
      <c r="AI83" s="250"/>
      <c r="AJ83" s="250"/>
      <c r="AK83" s="250">
        <v>10500</v>
      </c>
      <c r="AL83" s="250"/>
      <c r="AM83" s="250"/>
      <c r="AN83" s="250"/>
      <c r="AO83" s="250"/>
      <c r="AP83" s="250"/>
      <c r="AQ83" s="250"/>
      <c r="AR83" s="250"/>
      <c r="AS83" s="250"/>
      <c r="AT83" s="250"/>
      <c r="AU83" s="250"/>
      <c r="AV83" s="250">
        <v>49500</v>
      </c>
      <c r="AW83" s="250"/>
      <c r="AX83" s="250"/>
      <c r="AY83" s="250"/>
      <c r="AZ83" s="250"/>
      <c r="BA83" s="426"/>
      <c r="BB83" s="426"/>
      <c r="BC83" s="250">
        <v>60000</v>
      </c>
    </row>
    <row r="84" spans="4:55" s="379" customFormat="1" ht="13.2" x14ac:dyDescent="0.25">
      <c r="D84" s="379" t="s">
        <v>28</v>
      </c>
      <c r="E84" s="419">
        <v>0</v>
      </c>
      <c r="F84" s="419">
        <v>0</v>
      </c>
      <c r="G84" s="419">
        <v>0</v>
      </c>
      <c r="H84" s="419">
        <v>0</v>
      </c>
      <c r="I84" s="419">
        <v>0</v>
      </c>
      <c r="J84" s="419">
        <v>0</v>
      </c>
      <c r="K84" s="419">
        <v>0</v>
      </c>
      <c r="L84" s="419">
        <v>0</v>
      </c>
      <c r="M84" s="419">
        <v>0</v>
      </c>
      <c r="N84" s="419">
        <v>0</v>
      </c>
      <c r="O84" s="419">
        <v>0</v>
      </c>
      <c r="P84" s="419">
        <v>0</v>
      </c>
      <c r="Q84" s="421">
        <v>0</v>
      </c>
      <c r="R84" s="422" t="s">
        <v>28</v>
      </c>
      <c r="S84" s="250">
        <v>0</v>
      </c>
      <c r="T84" s="423">
        <v>0</v>
      </c>
      <c r="U84" s="422" t="s">
        <v>28</v>
      </c>
      <c r="V84" s="424">
        <v>0</v>
      </c>
      <c r="W84" s="421">
        <v>0</v>
      </c>
      <c r="X84" s="425"/>
      <c r="Y84" s="250">
        <v>121270</v>
      </c>
      <c r="Z84" s="421">
        <v>2.599822062149618E-2</v>
      </c>
      <c r="AA84" s="425"/>
      <c r="AB84" s="250">
        <v>0</v>
      </c>
      <c r="AC84" s="421">
        <v>0</v>
      </c>
      <c r="AD84" s="387"/>
      <c r="AE84" s="250">
        <v>0</v>
      </c>
      <c r="AF84" s="421">
        <v>0</v>
      </c>
      <c r="AG84" s="387"/>
      <c r="AH84" s="422" t="s">
        <v>28</v>
      </c>
      <c r="AI84" s="250"/>
      <c r="AJ84" s="250">
        <v>370</v>
      </c>
      <c r="AK84" s="250"/>
      <c r="AL84" s="250"/>
      <c r="AM84" s="250"/>
      <c r="AN84" s="250"/>
      <c r="AO84" s="250"/>
      <c r="AP84" s="250"/>
      <c r="AQ84" s="250"/>
      <c r="AR84" s="250"/>
      <c r="AS84" s="250"/>
      <c r="AT84" s="250"/>
      <c r="AU84" s="250">
        <v>120900</v>
      </c>
      <c r="AV84" s="250"/>
      <c r="AW84" s="250"/>
      <c r="AX84" s="250"/>
      <c r="AY84" s="250"/>
      <c r="AZ84" s="250"/>
      <c r="BA84" s="426"/>
      <c r="BB84" s="426"/>
      <c r="BC84" s="250">
        <v>121270</v>
      </c>
    </row>
    <row r="85" spans="4:55" s="379" customFormat="1" ht="13.2" x14ac:dyDescent="0.25">
      <c r="D85" s="379" t="s">
        <v>30</v>
      </c>
      <c r="E85" s="419">
        <v>0</v>
      </c>
      <c r="F85" s="419">
        <v>0</v>
      </c>
      <c r="G85" s="419">
        <v>0</v>
      </c>
      <c r="H85" s="419">
        <v>0</v>
      </c>
      <c r="I85" s="420" t="s">
        <v>194</v>
      </c>
      <c r="J85" s="419">
        <v>0</v>
      </c>
      <c r="K85" s="419">
        <v>0</v>
      </c>
      <c r="L85" s="420" t="s">
        <v>194</v>
      </c>
      <c r="M85" s="419">
        <v>0</v>
      </c>
      <c r="N85" s="419">
        <v>0</v>
      </c>
      <c r="O85" s="419">
        <v>0</v>
      </c>
      <c r="P85" s="419">
        <v>0</v>
      </c>
      <c r="Q85" s="421">
        <v>2.9913818726595132E-3</v>
      </c>
      <c r="R85" s="422" t="s">
        <v>30</v>
      </c>
      <c r="S85" s="250">
        <v>131970</v>
      </c>
      <c r="T85" s="423">
        <v>0.28926960356671594</v>
      </c>
      <c r="U85" s="422" t="s">
        <v>30</v>
      </c>
      <c r="V85" s="424">
        <v>40</v>
      </c>
      <c r="W85" s="421">
        <v>1.0783996549121103E-2</v>
      </c>
      <c r="X85" s="425"/>
      <c r="Y85" s="250">
        <v>15520</v>
      </c>
      <c r="Z85" s="421">
        <v>3.3272234191937056E-3</v>
      </c>
      <c r="AA85" s="425"/>
      <c r="AB85" s="250">
        <v>0</v>
      </c>
      <c r="AC85" s="421">
        <v>0</v>
      </c>
      <c r="AD85" s="387"/>
      <c r="AE85" s="250">
        <v>0</v>
      </c>
      <c r="AF85" s="421">
        <v>0</v>
      </c>
      <c r="AG85" s="387"/>
      <c r="AH85" s="422" t="s">
        <v>30</v>
      </c>
      <c r="AI85" s="250"/>
      <c r="AJ85" s="250"/>
      <c r="AK85" s="250"/>
      <c r="AL85" s="250"/>
      <c r="AM85" s="250">
        <v>3100</v>
      </c>
      <c r="AN85" s="250"/>
      <c r="AO85" s="250"/>
      <c r="AP85" s="250"/>
      <c r="AQ85" s="250"/>
      <c r="AR85" s="250"/>
      <c r="AS85" s="250"/>
      <c r="AT85" s="250"/>
      <c r="AU85" s="250"/>
      <c r="AV85" s="250">
        <v>8500</v>
      </c>
      <c r="AW85" s="250"/>
      <c r="AX85" s="427"/>
      <c r="AY85" s="427">
        <v>3920</v>
      </c>
      <c r="AZ85" s="250"/>
      <c r="BA85" s="426"/>
      <c r="BB85" s="426"/>
      <c r="BC85" s="250">
        <v>15520</v>
      </c>
    </row>
    <row r="86" spans="4:55" s="379" customFormat="1" ht="13.2" x14ac:dyDescent="0.25">
      <c r="D86" s="379" t="s">
        <v>32</v>
      </c>
      <c r="E86" s="419">
        <v>0</v>
      </c>
      <c r="F86" s="419">
        <v>0</v>
      </c>
      <c r="G86" s="419">
        <v>0</v>
      </c>
      <c r="H86" s="419">
        <v>0</v>
      </c>
      <c r="I86" s="420" t="s">
        <v>194</v>
      </c>
      <c r="J86" s="419">
        <v>0</v>
      </c>
      <c r="K86" s="420" t="s">
        <v>194</v>
      </c>
      <c r="L86" s="420" t="s">
        <v>194</v>
      </c>
      <c r="M86" s="419">
        <v>52320</v>
      </c>
      <c r="N86" s="419">
        <v>0</v>
      </c>
      <c r="O86" s="419">
        <v>0</v>
      </c>
      <c r="P86" s="419">
        <v>52320</v>
      </c>
      <c r="Q86" s="421">
        <v>6.2504474357201198E-3</v>
      </c>
      <c r="R86" s="422" t="s">
        <v>32</v>
      </c>
      <c r="S86" s="250">
        <v>1992</v>
      </c>
      <c r="T86" s="423">
        <v>4.3663336387428815E-3</v>
      </c>
      <c r="U86" s="422" t="s">
        <v>32</v>
      </c>
      <c r="V86" s="424">
        <v>0</v>
      </c>
      <c r="W86" s="421">
        <v>0</v>
      </c>
      <c r="X86" s="425"/>
      <c r="Y86" s="250">
        <v>9500</v>
      </c>
      <c r="Z86" s="421">
        <v>2.0366380465425388E-3</v>
      </c>
      <c r="AA86" s="425"/>
      <c r="AB86" s="250">
        <v>0</v>
      </c>
      <c r="AC86" s="421">
        <v>0</v>
      </c>
      <c r="AD86" s="387"/>
      <c r="AE86" s="250">
        <v>0</v>
      </c>
      <c r="AF86" s="421">
        <v>0</v>
      </c>
      <c r="AG86" s="387"/>
      <c r="AH86" s="422" t="s">
        <v>32</v>
      </c>
      <c r="AI86" s="250"/>
      <c r="AJ86" s="250"/>
      <c r="AK86" s="250"/>
      <c r="AL86" s="250"/>
      <c r="AM86" s="250"/>
      <c r="AN86" s="250"/>
      <c r="AO86" s="250"/>
      <c r="AP86" s="250"/>
      <c r="AQ86" s="250"/>
      <c r="AR86" s="250"/>
      <c r="AS86" s="250"/>
      <c r="AT86" s="250"/>
      <c r="AU86" s="250"/>
      <c r="AV86" s="250">
        <v>9500</v>
      </c>
      <c r="AW86" s="250"/>
      <c r="AX86" s="250"/>
      <c r="AY86" s="250"/>
      <c r="AZ86" s="250"/>
      <c r="BA86" s="426"/>
      <c r="BB86" s="426"/>
      <c r="BC86" s="250">
        <v>9500</v>
      </c>
    </row>
    <row r="87" spans="4:55" s="379" customFormat="1" ht="13.2" x14ac:dyDescent="0.25">
      <c r="D87" s="379" t="s">
        <v>34</v>
      </c>
      <c r="E87" s="419">
        <v>0</v>
      </c>
      <c r="F87" s="419">
        <v>0</v>
      </c>
      <c r="G87" s="419">
        <v>0</v>
      </c>
      <c r="H87" s="419">
        <v>0</v>
      </c>
      <c r="I87" s="419">
        <v>0</v>
      </c>
      <c r="J87" s="419">
        <v>7410</v>
      </c>
      <c r="K87" s="419">
        <v>0</v>
      </c>
      <c r="L87" s="419">
        <v>0</v>
      </c>
      <c r="M87" s="419">
        <v>17630</v>
      </c>
      <c r="N87" s="419">
        <v>0</v>
      </c>
      <c r="O87" s="419">
        <v>274810</v>
      </c>
      <c r="P87" s="419">
        <v>299850</v>
      </c>
      <c r="Q87" s="421">
        <v>1.6858253488311947E-2</v>
      </c>
      <c r="R87" s="422" t="s">
        <v>34</v>
      </c>
      <c r="S87" s="250">
        <v>1120</v>
      </c>
      <c r="T87" s="423">
        <v>2.4549667045140702E-3</v>
      </c>
      <c r="U87" s="422" t="s">
        <v>34</v>
      </c>
      <c r="V87" s="424">
        <v>19</v>
      </c>
      <c r="W87" s="421">
        <v>5.1223983608325238E-3</v>
      </c>
      <c r="X87" s="425"/>
      <c r="Y87" s="250">
        <v>2700</v>
      </c>
      <c r="Z87" s="421">
        <v>5.788339711226163E-4</v>
      </c>
      <c r="AA87" s="425"/>
      <c r="AB87" s="250">
        <v>0</v>
      </c>
      <c r="AC87" s="421">
        <v>0</v>
      </c>
      <c r="AD87" s="387"/>
      <c r="AE87" s="250">
        <v>0</v>
      </c>
      <c r="AF87" s="421">
        <v>0</v>
      </c>
      <c r="AG87" s="387"/>
      <c r="AH87" s="422" t="s">
        <v>34</v>
      </c>
      <c r="AI87" s="250"/>
      <c r="AJ87" s="250"/>
      <c r="AK87" s="250">
        <v>1500</v>
      </c>
      <c r="AL87" s="250"/>
      <c r="AM87" s="250"/>
      <c r="AN87" s="250"/>
      <c r="AO87" s="250"/>
      <c r="AP87" s="250"/>
      <c r="AQ87" s="250"/>
      <c r="AR87" s="250"/>
      <c r="AS87" s="250"/>
      <c r="AT87" s="250"/>
      <c r="AU87" s="250"/>
      <c r="AV87" s="250">
        <v>1200</v>
      </c>
      <c r="AW87" s="250"/>
      <c r="AX87" s="250"/>
      <c r="AY87" s="250"/>
      <c r="AZ87" s="250"/>
      <c r="BA87" s="426"/>
      <c r="BB87" s="426"/>
      <c r="BC87" s="250">
        <v>2700</v>
      </c>
    </row>
    <row r="88" spans="4:55" s="379" customFormat="1" ht="13.2" x14ac:dyDescent="0.25">
      <c r="D88" s="379" t="s">
        <v>36</v>
      </c>
      <c r="E88" s="419">
        <v>0</v>
      </c>
      <c r="F88" s="419">
        <v>0</v>
      </c>
      <c r="G88" s="419">
        <v>0</v>
      </c>
      <c r="H88" s="419">
        <v>0</v>
      </c>
      <c r="I88" s="420" t="s">
        <v>194</v>
      </c>
      <c r="J88" s="419">
        <v>0</v>
      </c>
      <c r="K88" s="419">
        <v>0</v>
      </c>
      <c r="L88" s="419">
        <v>0</v>
      </c>
      <c r="M88" s="419">
        <v>0</v>
      </c>
      <c r="N88" s="419">
        <v>0</v>
      </c>
      <c r="O88" s="419">
        <v>0</v>
      </c>
      <c r="P88" s="419">
        <v>0</v>
      </c>
      <c r="Q88" s="421">
        <v>2.4635670194053105E-3</v>
      </c>
      <c r="R88" s="422" t="s">
        <v>36</v>
      </c>
      <c r="S88" s="250">
        <v>0</v>
      </c>
      <c r="T88" s="423">
        <v>0</v>
      </c>
      <c r="U88" s="422" t="s">
        <v>36</v>
      </c>
      <c r="V88" s="424">
        <v>0</v>
      </c>
      <c r="W88" s="421">
        <v>0</v>
      </c>
      <c r="X88" s="425"/>
      <c r="Y88" s="250">
        <v>0</v>
      </c>
      <c r="Z88" s="421">
        <v>0</v>
      </c>
      <c r="AA88" s="425"/>
      <c r="AB88" s="250">
        <v>0</v>
      </c>
      <c r="AC88" s="421">
        <v>0</v>
      </c>
      <c r="AD88" s="387"/>
      <c r="AE88" s="250">
        <v>0</v>
      </c>
      <c r="AF88" s="421">
        <v>0</v>
      </c>
      <c r="AG88" s="387"/>
      <c r="AH88" s="422" t="s">
        <v>36</v>
      </c>
      <c r="AI88" s="250"/>
      <c r="AJ88" s="250"/>
      <c r="AK88" s="250"/>
      <c r="AL88" s="250"/>
      <c r="AM88" s="250"/>
      <c r="AN88" s="250"/>
      <c r="AO88" s="250"/>
      <c r="AP88" s="250"/>
      <c r="AQ88" s="250"/>
      <c r="AR88" s="250"/>
      <c r="AS88" s="250"/>
      <c r="AT88" s="250"/>
      <c r="AU88" s="250"/>
      <c r="AV88" s="250"/>
      <c r="AW88" s="250"/>
      <c r="AX88" s="250"/>
      <c r="AY88" s="250"/>
      <c r="AZ88" s="250"/>
      <c r="BA88" s="426"/>
      <c r="BB88" s="426"/>
      <c r="BC88" s="250">
        <v>0</v>
      </c>
    </row>
    <row r="89" spans="4:55" s="379" customFormat="1" ht="13.2" x14ac:dyDescent="0.25">
      <c r="D89" s="379" t="s">
        <v>38</v>
      </c>
      <c r="E89" s="419">
        <v>0</v>
      </c>
      <c r="F89" s="419">
        <v>0</v>
      </c>
      <c r="G89" s="419">
        <v>0</v>
      </c>
      <c r="H89" s="419">
        <v>0</v>
      </c>
      <c r="I89" s="419">
        <v>0</v>
      </c>
      <c r="J89" s="419">
        <v>0</v>
      </c>
      <c r="K89" s="419">
        <v>0</v>
      </c>
      <c r="L89" s="419">
        <v>0</v>
      </c>
      <c r="M89" s="419">
        <v>0</v>
      </c>
      <c r="N89" s="419">
        <v>0</v>
      </c>
      <c r="O89" s="419">
        <v>0</v>
      </c>
      <c r="P89" s="419">
        <v>0</v>
      </c>
      <c r="Q89" s="421">
        <v>0</v>
      </c>
      <c r="R89" s="422" t="s">
        <v>38</v>
      </c>
      <c r="S89" s="250">
        <v>1360</v>
      </c>
      <c r="T89" s="423">
        <v>2.9810309983385138E-3</v>
      </c>
      <c r="U89" s="422" t="s">
        <v>38</v>
      </c>
      <c r="V89" s="424">
        <v>0</v>
      </c>
      <c r="W89" s="421">
        <v>0</v>
      </c>
      <c r="X89" s="425"/>
      <c r="Y89" s="250">
        <v>0</v>
      </c>
      <c r="Z89" s="421">
        <v>0</v>
      </c>
      <c r="AA89" s="425"/>
      <c r="AB89" s="250">
        <v>0</v>
      </c>
      <c r="AC89" s="421">
        <v>0</v>
      </c>
      <c r="AD89" s="387"/>
      <c r="AE89" s="250">
        <v>0</v>
      </c>
      <c r="AF89" s="421">
        <v>0</v>
      </c>
      <c r="AG89" s="387"/>
      <c r="AH89" s="422" t="s">
        <v>38</v>
      </c>
      <c r="AI89" s="250"/>
      <c r="AJ89" s="250"/>
      <c r="AK89" s="250"/>
      <c r="AL89" s="250"/>
      <c r="AM89" s="250"/>
      <c r="AN89" s="250"/>
      <c r="AO89" s="250"/>
      <c r="AP89" s="250"/>
      <c r="AQ89" s="250"/>
      <c r="AR89" s="250"/>
      <c r="AS89" s="250"/>
      <c r="AT89" s="250"/>
      <c r="AU89" s="250"/>
      <c r="AV89" s="250"/>
      <c r="AW89" s="250"/>
      <c r="AX89" s="250"/>
      <c r="AY89" s="250"/>
      <c r="AZ89" s="250"/>
      <c r="BA89" s="426"/>
      <c r="BB89" s="426"/>
      <c r="BC89" s="250">
        <v>0</v>
      </c>
    </row>
    <row r="90" spans="4:55" s="379" customFormat="1" ht="13.2" x14ac:dyDescent="0.25">
      <c r="D90" s="379" t="s">
        <v>40</v>
      </c>
      <c r="E90" s="419">
        <v>0</v>
      </c>
      <c r="F90" s="419">
        <v>0</v>
      </c>
      <c r="G90" s="419">
        <v>0</v>
      </c>
      <c r="H90" s="419">
        <v>0</v>
      </c>
      <c r="I90" s="419">
        <v>0</v>
      </c>
      <c r="J90" s="419">
        <v>0</v>
      </c>
      <c r="K90" s="419">
        <v>0</v>
      </c>
      <c r="L90" s="419">
        <v>0</v>
      </c>
      <c r="M90" s="419">
        <v>0</v>
      </c>
      <c r="N90" s="419">
        <v>0</v>
      </c>
      <c r="O90" s="419">
        <v>0</v>
      </c>
      <c r="P90" s="419">
        <v>0</v>
      </c>
      <c r="Q90" s="421">
        <v>0</v>
      </c>
      <c r="R90" s="422" t="s">
        <v>40</v>
      </c>
      <c r="S90" s="250">
        <v>0</v>
      </c>
      <c r="T90" s="423">
        <v>0</v>
      </c>
      <c r="U90" s="422" t="s">
        <v>40</v>
      </c>
      <c r="V90" s="424">
        <v>0.3</v>
      </c>
      <c r="W90" s="421">
        <v>8.0879974118408274E-5</v>
      </c>
      <c r="X90" s="425"/>
      <c r="Y90" s="250">
        <v>750</v>
      </c>
      <c r="Z90" s="421">
        <v>1.6078721420072675E-4</v>
      </c>
      <c r="AA90" s="425"/>
      <c r="AB90" s="250">
        <v>0</v>
      </c>
      <c r="AC90" s="421">
        <v>0</v>
      </c>
      <c r="AD90" s="387"/>
      <c r="AE90" s="250">
        <v>0</v>
      </c>
      <c r="AF90" s="421">
        <v>0</v>
      </c>
      <c r="AG90" s="387"/>
      <c r="AH90" s="422" t="s">
        <v>40</v>
      </c>
      <c r="AI90" s="250"/>
      <c r="AJ90" s="250"/>
      <c r="AK90" s="250"/>
      <c r="AL90" s="250"/>
      <c r="AM90" s="250"/>
      <c r="AN90" s="250"/>
      <c r="AO90" s="250"/>
      <c r="AP90" s="250"/>
      <c r="AQ90" s="250"/>
      <c r="AR90" s="250"/>
      <c r="AS90" s="250"/>
      <c r="AT90" s="250"/>
      <c r="AU90" s="250"/>
      <c r="AV90" s="250">
        <v>750</v>
      </c>
      <c r="AW90" s="250"/>
      <c r="AX90" s="250"/>
      <c r="AY90" s="250"/>
      <c r="AZ90" s="250"/>
      <c r="BA90" s="426"/>
      <c r="BB90" s="426"/>
      <c r="BC90" s="250">
        <v>750</v>
      </c>
    </row>
    <row r="91" spans="4:55" s="379" customFormat="1" ht="13.2" x14ac:dyDescent="0.25">
      <c r="D91" s="379" t="s">
        <v>42</v>
      </c>
      <c r="E91" s="419">
        <v>0</v>
      </c>
      <c r="F91" s="419">
        <v>0</v>
      </c>
      <c r="G91" s="419">
        <v>0</v>
      </c>
      <c r="H91" s="419">
        <v>0</v>
      </c>
      <c r="I91" s="419">
        <v>0</v>
      </c>
      <c r="J91" s="419">
        <v>0</v>
      </c>
      <c r="K91" s="419">
        <v>0</v>
      </c>
      <c r="L91" s="419">
        <v>0</v>
      </c>
      <c r="M91" s="419">
        <v>0</v>
      </c>
      <c r="N91" s="419">
        <v>0</v>
      </c>
      <c r="O91" s="419">
        <v>0</v>
      </c>
      <c r="P91" s="419">
        <v>0</v>
      </c>
      <c r="Q91" s="421">
        <v>0</v>
      </c>
      <c r="R91" s="422" t="s">
        <v>42</v>
      </c>
      <c r="S91" s="250">
        <v>0</v>
      </c>
      <c r="T91" s="423">
        <v>0</v>
      </c>
      <c r="U91" s="422" t="s">
        <v>42</v>
      </c>
      <c r="V91" s="424">
        <v>0</v>
      </c>
      <c r="W91" s="421">
        <v>0</v>
      </c>
      <c r="X91" s="425"/>
      <c r="Y91" s="250">
        <v>800</v>
      </c>
      <c r="Z91" s="421">
        <v>1.7150636181410855E-4</v>
      </c>
      <c r="AA91" s="425"/>
      <c r="AB91" s="250">
        <v>0</v>
      </c>
      <c r="AC91" s="421">
        <v>0</v>
      </c>
      <c r="AD91" s="387"/>
      <c r="AE91" s="250">
        <v>0</v>
      </c>
      <c r="AF91" s="421">
        <v>0</v>
      </c>
      <c r="AG91" s="387"/>
      <c r="AH91" s="422" t="s">
        <v>42</v>
      </c>
      <c r="AI91" s="250"/>
      <c r="AJ91" s="250"/>
      <c r="AK91" s="250"/>
      <c r="AL91" s="250"/>
      <c r="AM91" s="250"/>
      <c r="AN91" s="250"/>
      <c r="AO91" s="250"/>
      <c r="AP91" s="250"/>
      <c r="AQ91" s="250"/>
      <c r="AR91" s="250"/>
      <c r="AS91" s="250"/>
      <c r="AT91" s="250"/>
      <c r="AU91" s="250"/>
      <c r="AV91" s="250">
        <v>800</v>
      </c>
      <c r="AW91" s="250"/>
      <c r="AX91" s="250"/>
      <c r="AY91" s="250"/>
      <c r="AZ91" s="250"/>
      <c r="BA91" s="426"/>
      <c r="BB91" s="426"/>
      <c r="BC91" s="250">
        <v>800</v>
      </c>
    </row>
    <row r="92" spans="4:55" s="379" customFormat="1" ht="13.2" x14ac:dyDescent="0.25">
      <c r="D92" s="379" t="s">
        <v>44</v>
      </c>
      <c r="E92" s="419">
        <v>0</v>
      </c>
      <c r="F92" s="419">
        <v>0</v>
      </c>
      <c r="G92" s="419">
        <v>0</v>
      </c>
      <c r="H92" s="419">
        <v>0</v>
      </c>
      <c r="I92" s="419">
        <v>0</v>
      </c>
      <c r="J92" s="419">
        <v>0</v>
      </c>
      <c r="K92" s="419">
        <v>0</v>
      </c>
      <c r="L92" s="419">
        <v>0</v>
      </c>
      <c r="M92" s="419">
        <v>0</v>
      </c>
      <c r="N92" s="419">
        <v>0</v>
      </c>
      <c r="O92" s="419">
        <v>0</v>
      </c>
      <c r="P92" s="419">
        <v>0</v>
      </c>
      <c r="Q92" s="421">
        <v>0</v>
      </c>
      <c r="R92" s="422" t="s">
        <v>44</v>
      </c>
      <c r="S92" s="250">
        <v>19065</v>
      </c>
      <c r="T92" s="423">
        <v>4.1789232340679237E-2</v>
      </c>
      <c r="U92" s="422" t="s">
        <v>44</v>
      </c>
      <c r="V92" s="424">
        <v>8</v>
      </c>
      <c r="W92" s="421">
        <v>2.1567993098242206E-3</v>
      </c>
      <c r="X92" s="425"/>
      <c r="Y92" s="250">
        <v>23000</v>
      </c>
      <c r="Z92" s="421">
        <v>4.9308079021556208E-3</v>
      </c>
      <c r="AA92" s="425"/>
      <c r="AB92" s="250">
        <v>0</v>
      </c>
      <c r="AC92" s="421">
        <v>0</v>
      </c>
      <c r="AD92" s="387"/>
      <c r="AE92" s="250">
        <v>0</v>
      </c>
      <c r="AF92" s="421">
        <v>0</v>
      </c>
      <c r="AG92" s="387"/>
      <c r="AH92" s="422" t="s">
        <v>44</v>
      </c>
      <c r="AI92" s="250"/>
      <c r="AJ92" s="250"/>
      <c r="AK92" s="250"/>
      <c r="AL92" s="250">
        <v>23000</v>
      </c>
      <c r="AM92" s="250"/>
      <c r="AN92" s="250"/>
      <c r="AO92" s="250"/>
      <c r="AP92" s="250"/>
      <c r="AQ92" s="250"/>
      <c r="AR92" s="250"/>
      <c r="AS92" s="250"/>
      <c r="AT92" s="250"/>
      <c r="AU92" s="250"/>
      <c r="AV92" s="250"/>
      <c r="AW92" s="250"/>
      <c r="AX92" s="250"/>
      <c r="AY92" s="250"/>
      <c r="AZ92" s="250"/>
      <c r="BA92" s="426"/>
      <c r="BB92" s="426"/>
      <c r="BC92" s="250">
        <v>23000</v>
      </c>
    </row>
    <row r="93" spans="4:55" s="379" customFormat="1" ht="13.2" x14ac:dyDescent="0.25">
      <c r="D93" s="379" t="s">
        <v>46</v>
      </c>
      <c r="E93" s="419">
        <v>0</v>
      </c>
      <c r="F93" s="419">
        <v>0</v>
      </c>
      <c r="G93" s="419">
        <v>0</v>
      </c>
      <c r="H93" s="419">
        <v>0</v>
      </c>
      <c r="I93" s="419">
        <v>46200</v>
      </c>
      <c r="J93" s="419">
        <v>8600</v>
      </c>
      <c r="K93" s="420" t="s">
        <v>194</v>
      </c>
      <c r="L93" s="420" t="s">
        <v>194</v>
      </c>
      <c r="M93" s="420" t="s">
        <v>194</v>
      </c>
      <c r="N93" s="419">
        <v>0</v>
      </c>
      <c r="O93" s="420" t="s">
        <v>194</v>
      </c>
      <c r="P93" s="419">
        <v>54800</v>
      </c>
      <c r="Q93" s="421">
        <v>5.5402806322602978E-3</v>
      </c>
      <c r="R93" s="422" t="s">
        <v>46</v>
      </c>
      <c r="S93" s="250">
        <v>1196</v>
      </c>
      <c r="T93" s="423">
        <v>2.6215537308918106E-3</v>
      </c>
      <c r="U93" s="422" t="s">
        <v>46</v>
      </c>
      <c r="V93" s="424">
        <v>22.5</v>
      </c>
      <c r="W93" s="421">
        <v>6.0659980588806213E-3</v>
      </c>
      <c r="X93" s="425"/>
      <c r="Y93" s="250">
        <v>4100</v>
      </c>
      <c r="Z93" s="421">
        <v>8.7897010429730633E-4</v>
      </c>
      <c r="AA93" s="425"/>
      <c r="AB93" s="250">
        <v>0</v>
      </c>
      <c r="AC93" s="421">
        <v>0</v>
      </c>
      <c r="AD93" s="387"/>
      <c r="AE93" s="250">
        <v>0</v>
      </c>
      <c r="AF93" s="421">
        <v>0</v>
      </c>
      <c r="AG93" s="387"/>
      <c r="AH93" s="422" t="s">
        <v>46</v>
      </c>
      <c r="AI93" s="250"/>
      <c r="AJ93" s="250"/>
      <c r="AK93" s="250"/>
      <c r="AL93" s="250"/>
      <c r="AM93" s="250"/>
      <c r="AN93" s="250"/>
      <c r="AO93" s="250"/>
      <c r="AP93" s="250"/>
      <c r="AQ93" s="250"/>
      <c r="AR93" s="250"/>
      <c r="AS93" s="250"/>
      <c r="AT93" s="250"/>
      <c r="AU93" s="250"/>
      <c r="AV93" s="250">
        <v>4100</v>
      </c>
      <c r="AW93" s="250"/>
      <c r="AX93" s="250"/>
      <c r="AY93" s="250"/>
      <c r="AZ93" s="250"/>
      <c r="BA93" s="426"/>
      <c r="BB93" s="426"/>
      <c r="BC93" s="250">
        <v>4100</v>
      </c>
    </row>
    <row r="94" spans="4:55" s="379" customFormat="1" ht="13.2" x14ac:dyDescent="0.25">
      <c r="D94" s="379" t="s">
        <v>48</v>
      </c>
      <c r="E94" s="419">
        <v>0</v>
      </c>
      <c r="F94" s="419">
        <v>0</v>
      </c>
      <c r="G94" s="419">
        <v>0</v>
      </c>
      <c r="H94" s="419">
        <v>0</v>
      </c>
      <c r="I94" s="419">
        <v>0</v>
      </c>
      <c r="J94" s="420" t="s">
        <v>194</v>
      </c>
      <c r="K94" s="419">
        <v>0</v>
      </c>
      <c r="L94" s="419">
        <v>0</v>
      </c>
      <c r="M94" s="419">
        <v>0</v>
      </c>
      <c r="N94" s="419">
        <v>0</v>
      </c>
      <c r="O94" s="419">
        <v>0</v>
      </c>
      <c r="P94" s="419">
        <v>0</v>
      </c>
      <c r="Q94" s="421">
        <v>1.0781828763291152E-3</v>
      </c>
      <c r="R94" s="422" t="s">
        <v>48</v>
      </c>
      <c r="S94" s="250">
        <v>800</v>
      </c>
      <c r="T94" s="423">
        <v>1.7535476460814785E-3</v>
      </c>
      <c r="U94" s="422" t="s">
        <v>48</v>
      </c>
      <c r="V94" s="424">
        <v>5.5</v>
      </c>
      <c r="W94" s="421">
        <v>1.4827995255041516E-3</v>
      </c>
      <c r="X94" s="425"/>
      <c r="Y94" s="250">
        <v>91350</v>
      </c>
      <c r="Z94" s="421">
        <v>1.9583882689648519E-2</v>
      </c>
      <c r="AA94" s="425"/>
      <c r="AB94" s="250">
        <v>0</v>
      </c>
      <c r="AC94" s="421">
        <v>0</v>
      </c>
      <c r="AD94" s="387"/>
      <c r="AE94" s="250">
        <v>0</v>
      </c>
      <c r="AF94" s="421">
        <v>0</v>
      </c>
      <c r="AG94" s="387"/>
      <c r="AH94" s="422" t="s">
        <v>48</v>
      </c>
      <c r="AI94" s="250"/>
      <c r="AJ94" s="250"/>
      <c r="AK94" s="250"/>
      <c r="AL94" s="250"/>
      <c r="AM94" s="250"/>
      <c r="AN94" s="250"/>
      <c r="AO94" s="250"/>
      <c r="AP94" s="250">
        <v>90400</v>
      </c>
      <c r="AQ94" s="250"/>
      <c r="AR94" s="250"/>
      <c r="AS94" s="250"/>
      <c r="AT94" s="250"/>
      <c r="AU94" s="250"/>
      <c r="AV94" s="250">
        <v>950</v>
      </c>
      <c r="AW94" s="250"/>
      <c r="AX94" s="250"/>
      <c r="AY94" s="250"/>
      <c r="AZ94" s="250"/>
      <c r="BA94" s="426"/>
      <c r="BB94" s="426"/>
      <c r="BC94" s="250">
        <v>91350</v>
      </c>
    </row>
    <row r="95" spans="4:55" s="379" customFormat="1" ht="13.2" x14ac:dyDescent="0.25">
      <c r="D95" s="379" t="s">
        <v>50</v>
      </c>
      <c r="E95" s="419">
        <v>12200</v>
      </c>
      <c r="F95" s="419">
        <v>0</v>
      </c>
      <c r="G95" s="419">
        <v>32500</v>
      </c>
      <c r="H95" s="419">
        <v>0</v>
      </c>
      <c r="I95" s="419">
        <v>0</v>
      </c>
      <c r="J95" s="419">
        <v>172500</v>
      </c>
      <c r="K95" s="419">
        <v>0</v>
      </c>
      <c r="L95" s="419">
        <v>0</v>
      </c>
      <c r="M95" s="419">
        <v>61280</v>
      </c>
      <c r="N95" s="419">
        <v>0</v>
      </c>
      <c r="O95" s="419">
        <v>108500</v>
      </c>
      <c r="P95" s="419">
        <v>374780</v>
      </c>
      <c r="Q95" s="421">
        <v>2.1756901567140097E-2</v>
      </c>
      <c r="R95" s="422" t="s">
        <v>50</v>
      </c>
      <c r="S95" s="250">
        <v>13650</v>
      </c>
      <c r="T95" s="423">
        <v>2.9919906711265227E-2</v>
      </c>
      <c r="U95" s="422" t="s">
        <v>50</v>
      </c>
      <c r="V95" s="424">
        <v>490</v>
      </c>
      <c r="W95" s="421">
        <v>0.13210395772673353</v>
      </c>
      <c r="X95" s="425"/>
      <c r="Y95" s="250">
        <v>165350</v>
      </c>
      <c r="Z95" s="421">
        <v>3.5448221157453559E-2</v>
      </c>
      <c r="AA95" s="425"/>
      <c r="AB95" s="250">
        <v>3200</v>
      </c>
      <c r="AC95" s="421">
        <v>8.3876565149811403E-4</v>
      </c>
      <c r="AD95" s="387"/>
      <c r="AE95" s="250">
        <v>0</v>
      </c>
      <c r="AF95" s="421">
        <v>0</v>
      </c>
      <c r="AG95" s="387"/>
      <c r="AH95" s="422" t="s">
        <v>50</v>
      </c>
      <c r="AI95" s="250"/>
      <c r="AJ95" s="250"/>
      <c r="AK95" s="250">
        <v>40000</v>
      </c>
      <c r="AL95" s="250"/>
      <c r="AM95" s="250">
        <v>24700</v>
      </c>
      <c r="AN95" s="250">
        <v>74500</v>
      </c>
      <c r="AO95" s="250"/>
      <c r="AP95" s="250"/>
      <c r="AQ95" s="250"/>
      <c r="AR95" s="250"/>
      <c r="AS95" s="250"/>
      <c r="AT95" s="250"/>
      <c r="AU95" s="250"/>
      <c r="AV95" s="250">
        <v>18700</v>
      </c>
      <c r="AW95" s="250">
        <v>3400</v>
      </c>
      <c r="AX95" s="427"/>
      <c r="AY95" s="427">
        <v>2000</v>
      </c>
      <c r="AZ95" s="250"/>
      <c r="BA95" s="426">
        <v>2050</v>
      </c>
      <c r="BB95" s="426"/>
      <c r="BC95" s="250">
        <v>165350</v>
      </c>
    </row>
    <row r="96" spans="4:55" s="379" customFormat="1" ht="13.2" x14ac:dyDescent="0.25">
      <c r="D96" s="379" t="s">
        <v>52</v>
      </c>
      <c r="E96" s="419">
        <v>0</v>
      </c>
      <c r="F96" s="419">
        <v>0</v>
      </c>
      <c r="G96" s="419">
        <v>3010</v>
      </c>
      <c r="H96" s="419">
        <v>0</v>
      </c>
      <c r="I96" s="419">
        <v>894590</v>
      </c>
      <c r="J96" s="419">
        <v>0</v>
      </c>
      <c r="K96" s="419">
        <v>0</v>
      </c>
      <c r="L96" s="419">
        <v>107350</v>
      </c>
      <c r="M96" s="420" t="s">
        <v>194</v>
      </c>
      <c r="N96" s="419">
        <v>0</v>
      </c>
      <c r="O96" s="419">
        <v>0</v>
      </c>
      <c r="P96" s="419">
        <v>1004950</v>
      </c>
      <c r="Q96" s="421">
        <v>5.7164964241326485E-2</v>
      </c>
      <c r="R96" s="422" t="s">
        <v>52</v>
      </c>
      <c r="S96" s="250">
        <v>18920</v>
      </c>
      <c r="T96" s="423">
        <v>4.1471401829826969E-2</v>
      </c>
      <c r="U96" s="422" t="s">
        <v>52</v>
      </c>
      <c r="V96" s="424">
        <v>0</v>
      </c>
      <c r="W96" s="421">
        <v>0</v>
      </c>
      <c r="X96" s="425"/>
      <c r="Y96" s="250">
        <v>0</v>
      </c>
      <c r="Z96" s="421">
        <v>0</v>
      </c>
      <c r="AA96" s="425"/>
      <c r="AB96" s="250">
        <v>0</v>
      </c>
      <c r="AC96" s="421">
        <v>0</v>
      </c>
      <c r="AD96" s="387"/>
      <c r="AE96" s="250">
        <v>0</v>
      </c>
      <c r="AF96" s="421">
        <v>0</v>
      </c>
      <c r="AG96" s="387"/>
      <c r="AH96" s="422" t="s">
        <v>52</v>
      </c>
      <c r="AI96" s="250"/>
      <c r="AJ96" s="250"/>
      <c r="AK96" s="250"/>
      <c r="AL96" s="250"/>
      <c r="AM96" s="250"/>
      <c r="AN96" s="250"/>
      <c r="AO96" s="250"/>
      <c r="AP96" s="250"/>
      <c r="AQ96" s="250"/>
      <c r="AR96" s="250"/>
      <c r="AS96" s="250"/>
      <c r="AT96" s="250"/>
      <c r="AU96" s="250"/>
      <c r="AV96" s="250"/>
      <c r="AW96" s="250"/>
      <c r="AX96" s="250"/>
      <c r="AY96" s="250"/>
      <c r="AZ96" s="250"/>
      <c r="BA96" s="426"/>
      <c r="BB96" s="426"/>
      <c r="BC96" s="250">
        <v>0</v>
      </c>
    </row>
    <row r="97" spans="4:55" s="379" customFormat="1" ht="13.2" x14ac:dyDescent="0.25">
      <c r="D97" s="379" t="s">
        <v>54</v>
      </c>
      <c r="E97" s="419">
        <v>0</v>
      </c>
      <c r="F97" s="419">
        <v>0</v>
      </c>
      <c r="G97" s="419">
        <v>0</v>
      </c>
      <c r="H97" s="419">
        <v>0</v>
      </c>
      <c r="I97" s="419">
        <v>0</v>
      </c>
      <c r="J97" s="419">
        <v>0</v>
      </c>
      <c r="K97" s="419">
        <v>0</v>
      </c>
      <c r="L97" s="419">
        <v>0</v>
      </c>
      <c r="M97" s="419">
        <v>0</v>
      </c>
      <c r="N97" s="419">
        <v>0</v>
      </c>
      <c r="O97" s="419">
        <v>0</v>
      </c>
      <c r="P97" s="419">
        <v>0</v>
      </c>
      <c r="Q97" s="421">
        <v>0</v>
      </c>
      <c r="R97" s="422" t="s">
        <v>54</v>
      </c>
      <c r="S97" s="250">
        <v>0</v>
      </c>
      <c r="T97" s="423">
        <v>0</v>
      </c>
      <c r="U97" s="422" t="s">
        <v>54</v>
      </c>
      <c r="V97" s="424">
        <v>0</v>
      </c>
      <c r="W97" s="421">
        <v>0</v>
      </c>
      <c r="X97" s="425"/>
      <c r="Y97" s="250">
        <v>0</v>
      </c>
      <c r="Z97" s="421">
        <v>0</v>
      </c>
      <c r="AA97" s="425"/>
      <c r="AB97" s="250">
        <v>0</v>
      </c>
      <c r="AC97" s="421">
        <v>0</v>
      </c>
      <c r="AD97" s="387"/>
      <c r="AE97" s="250">
        <v>0</v>
      </c>
      <c r="AF97" s="421">
        <v>0</v>
      </c>
      <c r="AG97" s="387"/>
      <c r="AH97" s="422" t="s">
        <v>54</v>
      </c>
      <c r="AI97" s="250"/>
      <c r="AJ97" s="250"/>
      <c r="AK97" s="250"/>
      <c r="AL97" s="250"/>
      <c r="AM97" s="250"/>
      <c r="AN97" s="250"/>
      <c r="AO97" s="250"/>
      <c r="AP97" s="250"/>
      <c r="AQ97" s="250"/>
      <c r="AR97" s="250"/>
      <c r="AS97" s="250"/>
      <c r="AT97" s="250"/>
      <c r="AU97" s="250"/>
      <c r="AV97" s="250"/>
      <c r="AW97" s="250"/>
      <c r="AX97" s="250"/>
      <c r="AY97" s="250"/>
      <c r="AZ97" s="250"/>
      <c r="BA97" s="426"/>
      <c r="BB97" s="426"/>
      <c r="BC97" s="250">
        <v>0</v>
      </c>
    </row>
    <row r="98" spans="4:55" s="379" customFormat="1" ht="13.2" x14ac:dyDescent="0.25">
      <c r="D98" s="379" t="s">
        <v>56</v>
      </c>
      <c r="E98" s="419">
        <v>0</v>
      </c>
      <c r="F98" s="419">
        <v>0</v>
      </c>
      <c r="G98" s="419">
        <v>0</v>
      </c>
      <c r="H98" s="419">
        <v>0</v>
      </c>
      <c r="I98" s="419">
        <v>0</v>
      </c>
      <c r="J98" s="420" t="s">
        <v>194</v>
      </c>
      <c r="K98" s="419">
        <v>0</v>
      </c>
      <c r="L98" s="419">
        <v>0</v>
      </c>
      <c r="M98" s="420" t="s">
        <v>194</v>
      </c>
      <c r="N98" s="419">
        <v>0</v>
      </c>
      <c r="O98" s="419">
        <v>0</v>
      </c>
      <c r="P98" s="419">
        <v>0</v>
      </c>
      <c r="Q98" s="421">
        <v>1.7425573458393782E-3</v>
      </c>
      <c r="R98" s="422" t="s">
        <v>56</v>
      </c>
      <c r="S98" s="250">
        <v>1922</v>
      </c>
      <c r="T98" s="423">
        <v>4.2128982197107527E-3</v>
      </c>
      <c r="U98" s="422" t="s">
        <v>56</v>
      </c>
      <c r="V98" s="424">
        <v>14</v>
      </c>
      <c r="W98" s="421">
        <v>3.7743987921923859E-3</v>
      </c>
      <c r="X98" s="425"/>
      <c r="Y98" s="250">
        <v>4500</v>
      </c>
      <c r="Z98" s="421">
        <v>9.6472328520436058E-4</v>
      </c>
      <c r="AA98" s="425"/>
      <c r="AB98" s="250">
        <v>3530</v>
      </c>
      <c r="AC98" s="421">
        <v>9.2526335930885714E-4</v>
      </c>
      <c r="AD98" s="387"/>
      <c r="AE98" s="250">
        <v>0</v>
      </c>
      <c r="AF98" s="421">
        <v>0</v>
      </c>
      <c r="AG98" s="387"/>
      <c r="AH98" s="422" t="s">
        <v>56</v>
      </c>
      <c r="AI98" s="250"/>
      <c r="AJ98" s="250"/>
      <c r="AK98" s="250"/>
      <c r="AL98" s="250"/>
      <c r="AM98" s="250"/>
      <c r="AN98" s="250"/>
      <c r="AO98" s="250"/>
      <c r="AP98" s="250"/>
      <c r="AQ98" s="250"/>
      <c r="AR98" s="250"/>
      <c r="AS98" s="250"/>
      <c r="AT98" s="250"/>
      <c r="AU98" s="250"/>
      <c r="AV98" s="250">
        <v>4500</v>
      </c>
      <c r="AW98" s="250"/>
      <c r="AX98" s="250"/>
      <c r="AY98" s="250"/>
      <c r="AZ98" s="250"/>
      <c r="BA98" s="426"/>
      <c r="BB98" s="426"/>
      <c r="BC98" s="250">
        <v>4500</v>
      </c>
    </row>
    <row r="99" spans="4:55" s="379" customFormat="1" ht="13.2" x14ac:dyDescent="0.25">
      <c r="D99" s="379" t="s">
        <v>58</v>
      </c>
      <c r="E99" s="419">
        <v>0</v>
      </c>
      <c r="F99" s="419">
        <v>0</v>
      </c>
      <c r="G99" s="419">
        <v>0</v>
      </c>
      <c r="H99" s="419">
        <v>0</v>
      </c>
      <c r="I99" s="419">
        <v>0</v>
      </c>
      <c r="J99" s="419">
        <v>0</v>
      </c>
      <c r="K99" s="419">
        <v>0</v>
      </c>
      <c r="L99" s="419">
        <v>0</v>
      </c>
      <c r="M99" s="419">
        <v>0</v>
      </c>
      <c r="N99" s="419">
        <v>0</v>
      </c>
      <c r="O99" s="419">
        <v>0</v>
      </c>
      <c r="P99" s="419">
        <v>0</v>
      </c>
      <c r="Q99" s="421">
        <v>0</v>
      </c>
      <c r="R99" s="422" t="s">
        <v>58</v>
      </c>
      <c r="S99" s="250">
        <v>3551</v>
      </c>
      <c r="T99" s="423">
        <v>7.7835596140441634E-3</v>
      </c>
      <c r="U99" s="422" t="s">
        <v>58</v>
      </c>
      <c r="V99" s="424">
        <v>0</v>
      </c>
      <c r="W99" s="421">
        <v>0</v>
      </c>
      <c r="X99" s="425"/>
      <c r="Y99" s="250">
        <v>2220</v>
      </c>
      <c r="Z99" s="421">
        <v>4.7593015403415122E-4</v>
      </c>
      <c r="AA99" s="425"/>
      <c r="AB99" s="250">
        <v>0</v>
      </c>
      <c r="AC99" s="421">
        <v>0</v>
      </c>
      <c r="AD99" s="387"/>
      <c r="AE99" s="250">
        <v>0</v>
      </c>
      <c r="AF99" s="421">
        <v>0</v>
      </c>
      <c r="AG99" s="387"/>
      <c r="AH99" s="422" t="s">
        <v>58</v>
      </c>
      <c r="AI99" s="250"/>
      <c r="AJ99" s="250"/>
      <c r="AK99" s="250"/>
      <c r="AL99" s="250"/>
      <c r="AM99" s="250">
        <v>2220</v>
      </c>
      <c r="AN99" s="250"/>
      <c r="AO99" s="250"/>
      <c r="AP99" s="250"/>
      <c r="AQ99" s="250"/>
      <c r="AR99" s="250"/>
      <c r="AS99" s="250"/>
      <c r="AT99" s="250"/>
      <c r="AU99" s="250"/>
      <c r="AV99" s="250"/>
      <c r="AW99" s="250"/>
      <c r="AX99" s="250"/>
      <c r="AY99" s="250"/>
      <c r="AZ99" s="250"/>
      <c r="BA99" s="426"/>
      <c r="BB99" s="426"/>
      <c r="BC99" s="250">
        <v>2220</v>
      </c>
    </row>
    <row r="100" spans="4:55" s="379" customFormat="1" ht="13.2" x14ac:dyDescent="0.25">
      <c r="D100" s="379" t="s">
        <v>60</v>
      </c>
      <c r="E100" s="419">
        <v>0</v>
      </c>
      <c r="F100" s="419">
        <v>0</v>
      </c>
      <c r="G100" s="419">
        <v>0</v>
      </c>
      <c r="H100" s="419">
        <v>0</v>
      </c>
      <c r="I100" s="419">
        <v>0</v>
      </c>
      <c r="J100" s="419">
        <v>0</v>
      </c>
      <c r="K100" s="419">
        <v>0</v>
      </c>
      <c r="L100" s="419">
        <v>0</v>
      </c>
      <c r="M100" s="419">
        <v>0</v>
      </c>
      <c r="N100" s="419">
        <v>0</v>
      </c>
      <c r="O100" s="419">
        <v>0</v>
      </c>
      <c r="P100" s="419">
        <v>0</v>
      </c>
      <c r="Q100" s="421">
        <v>0</v>
      </c>
      <c r="R100" s="422" t="s">
        <v>60</v>
      </c>
      <c r="S100" s="250">
        <v>9288</v>
      </c>
      <c r="T100" s="423">
        <v>2.0358688171005966E-2</v>
      </c>
      <c r="U100" s="422" t="s">
        <v>60</v>
      </c>
      <c r="V100" s="424">
        <v>0</v>
      </c>
      <c r="W100" s="421">
        <v>0</v>
      </c>
      <c r="X100" s="425"/>
      <c r="Y100" s="250">
        <v>0</v>
      </c>
      <c r="Z100" s="421">
        <v>0</v>
      </c>
      <c r="AA100" s="425"/>
      <c r="AB100" s="250">
        <v>0</v>
      </c>
      <c r="AC100" s="421">
        <v>0</v>
      </c>
      <c r="AD100" s="387"/>
      <c r="AE100" s="250">
        <v>0</v>
      </c>
      <c r="AF100" s="421">
        <v>0</v>
      </c>
      <c r="AG100" s="387"/>
      <c r="AH100" s="422" t="s">
        <v>60</v>
      </c>
      <c r="AI100" s="250"/>
      <c r="AJ100" s="250"/>
      <c r="AK100" s="250"/>
      <c r="AL100" s="250"/>
      <c r="AM100" s="250"/>
      <c r="AN100" s="250"/>
      <c r="AO100" s="250"/>
      <c r="AP100" s="250"/>
      <c r="AQ100" s="250"/>
      <c r="AR100" s="250"/>
      <c r="AS100" s="250"/>
      <c r="AT100" s="250"/>
      <c r="AU100" s="250"/>
      <c r="AV100" s="250"/>
      <c r="AW100" s="250"/>
      <c r="AX100" s="250"/>
      <c r="AY100" s="250"/>
      <c r="AZ100" s="250"/>
      <c r="BA100" s="426"/>
      <c r="BB100" s="426"/>
      <c r="BC100" s="250">
        <v>0</v>
      </c>
    </row>
    <row r="101" spans="4:55" s="379" customFormat="1" ht="13.2" x14ac:dyDescent="0.25">
      <c r="D101" s="379" t="s">
        <v>62</v>
      </c>
      <c r="E101" s="419">
        <v>0</v>
      </c>
      <c r="F101" s="419">
        <v>0</v>
      </c>
      <c r="G101" s="419">
        <v>0</v>
      </c>
      <c r="H101" s="419">
        <v>0</v>
      </c>
      <c r="I101" s="419">
        <v>0</v>
      </c>
      <c r="J101" s="419">
        <v>0</v>
      </c>
      <c r="K101" s="419">
        <v>0</v>
      </c>
      <c r="L101" s="419">
        <v>0</v>
      </c>
      <c r="M101" s="419">
        <v>0</v>
      </c>
      <c r="N101" s="419">
        <v>0</v>
      </c>
      <c r="O101" s="419">
        <v>0</v>
      </c>
      <c r="P101" s="419">
        <v>0</v>
      </c>
      <c r="Q101" s="421">
        <v>0</v>
      </c>
      <c r="R101" s="422" t="s">
        <v>62</v>
      </c>
      <c r="S101" s="250">
        <v>2881</v>
      </c>
      <c r="T101" s="423">
        <v>6.3149634604509246E-3</v>
      </c>
      <c r="U101" s="422" t="s">
        <v>62</v>
      </c>
      <c r="V101" s="424">
        <v>0</v>
      </c>
      <c r="W101" s="421">
        <v>0</v>
      </c>
      <c r="X101" s="425"/>
      <c r="Y101" s="250">
        <v>0</v>
      </c>
      <c r="Z101" s="421">
        <v>0</v>
      </c>
      <c r="AA101" s="425"/>
      <c r="AB101" s="250">
        <v>0</v>
      </c>
      <c r="AC101" s="421">
        <v>0</v>
      </c>
      <c r="AD101" s="387"/>
      <c r="AE101" s="250">
        <v>0</v>
      </c>
      <c r="AF101" s="421">
        <v>0</v>
      </c>
      <c r="AG101" s="387"/>
      <c r="AH101" s="422" t="s">
        <v>62</v>
      </c>
      <c r="AI101" s="250"/>
      <c r="AJ101" s="250"/>
      <c r="AK101" s="250"/>
      <c r="AL101" s="250"/>
      <c r="AM101" s="250"/>
      <c r="AN101" s="250"/>
      <c r="AO101" s="250"/>
      <c r="AP101" s="250"/>
      <c r="AQ101" s="250"/>
      <c r="AR101" s="250"/>
      <c r="AS101" s="250"/>
      <c r="AT101" s="250"/>
      <c r="AU101" s="250"/>
      <c r="AV101" s="250"/>
      <c r="AW101" s="250"/>
      <c r="AX101" s="250"/>
      <c r="AY101" s="250"/>
      <c r="AZ101" s="250"/>
      <c r="BA101" s="426"/>
      <c r="BB101" s="426"/>
      <c r="BC101" s="250">
        <v>0</v>
      </c>
    </row>
    <row r="102" spans="4:55" s="379" customFormat="1" ht="13.2" x14ac:dyDescent="0.25">
      <c r="D102" s="379" t="s">
        <v>64</v>
      </c>
      <c r="E102" s="419">
        <v>0</v>
      </c>
      <c r="F102" s="419">
        <v>0</v>
      </c>
      <c r="G102" s="419">
        <v>0</v>
      </c>
      <c r="H102" s="419">
        <v>0</v>
      </c>
      <c r="I102" s="419">
        <v>0</v>
      </c>
      <c r="J102" s="419">
        <v>0</v>
      </c>
      <c r="K102" s="419">
        <v>0</v>
      </c>
      <c r="L102" s="419">
        <v>0</v>
      </c>
      <c r="M102" s="419">
        <v>0</v>
      </c>
      <c r="N102" s="419">
        <v>0</v>
      </c>
      <c r="O102" s="419">
        <v>0</v>
      </c>
      <c r="P102" s="419">
        <v>0</v>
      </c>
      <c r="Q102" s="421">
        <v>0</v>
      </c>
      <c r="R102" s="422" t="s">
        <v>64</v>
      </c>
      <c r="S102" s="250">
        <v>0</v>
      </c>
      <c r="T102" s="423">
        <v>0</v>
      </c>
      <c r="U102" s="422" t="s">
        <v>64</v>
      </c>
      <c r="V102" s="424">
        <v>10</v>
      </c>
      <c r="W102" s="421">
        <v>2.6959991372802758E-3</v>
      </c>
      <c r="X102" s="425"/>
      <c r="Y102" s="250">
        <v>0</v>
      </c>
      <c r="Z102" s="421">
        <v>0</v>
      </c>
      <c r="AA102" s="425"/>
      <c r="AB102" s="250">
        <v>0</v>
      </c>
      <c r="AC102" s="421">
        <v>0</v>
      </c>
      <c r="AD102" s="387"/>
      <c r="AE102" s="250">
        <v>0</v>
      </c>
      <c r="AF102" s="421">
        <v>0</v>
      </c>
      <c r="AG102" s="387"/>
      <c r="AH102" s="422" t="s">
        <v>64</v>
      </c>
      <c r="AI102" s="250"/>
      <c r="AJ102" s="250"/>
      <c r="AK102" s="250"/>
      <c r="AL102" s="250"/>
      <c r="AM102" s="250"/>
      <c r="AN102" s="250"/>
      <c r="AO102" s="250"/>
      <c r="AP102" s="250"/>
      <c r="AQ102" s="250"/>
      <c r="AR102" s="250"/>
      <c r="AS102" s="250"/>
      <c r="AT102" s="250"/>
      <c r="AU102" s="250"/>
      <c r="AV102" s="250"/>
      <c r="AW102" s="250"/>
      <c r="AX102" s="250"/>
      <c r="AY102" s="250"/>
      <c r="AZ102" s="250"/>
      <c r="BA102" s="426"/>
      <c r="BB102" s="426"/>
      <c r="BC102" s="250">
        <v>0</v>
      </c>
    </row>
    <row r="103" spans="4:55" s="379" customFormat="1" ht="13.2" x14ac:dyDescent="0.25">
      <c r="D103" s="379" t="s">
        <v>66</v>
      </c>
      <c r="E103" s="419">
        <v>0</v>
      </c>
      <c r="F103" s="419">
        <v>0</v>
      </c>
      <c r="G103" s="419">
        <v>0</v>
      </c>
      <c r="H103" s="419">
        <v>0</v>
      </c>
      <c r="I103" s="420" t="s">
        <v>194</v>
      </c>
      <c r="J103" s="419">
        <v>0</v>
      </c>
      <c r="K103" s="419">
        <v>0</v>
      </c>
      <c r="L103" s="420" t="s">
        <v>194</v>
      </c>
      <c r="M103" s="420" t="s">
        <v>194</v>
      </c>
      <c r="N103" s="420" t="s">
        <v>194</v>
      </c>
      <c r="O103" s="420" t="s">
        <v>194</v>
      </c>
      <c r="P103" s="419">
        <v>0</v>
      </c>
      <c r="Q103" s="421">
        <v>5.8101944734758083E-3</v>
      </c>
      <c r="R103" s="422" t="s">
        <v>66</v>
      </c>
      <c r="S103" s="250">
        <v>594</v>
      </c>
      <c r="T103" s="423">
        <v>1.3020091272154979E-3</v>
      </c>
      <c r="U103" s="422" t="s">
        <v>66</v>
      </c>
      <c r="V103" s="424">
        <v>10</v>
      </c>
      <c r="W103" s="421">
        <v>2.6959991372802758E-3</v>
      </c>
      <c r="X103" s="425"/>
      <c r="Y103" s="250">
        <v>69700</v>
      </c>
      <c r="Z103" s="421">
        <v>1.4942491773054206E-2</v>
      </c>
      <c r="AA103" s="425"/>
      <c r="AB103" s="250">
        <v>0</v>
      </c>
      <c r="AC103" s="421">
        <v>0</v>
      </c>
      <c r="AD103" s="387"/>
      <c r="AE103" s="250">
        <v>0</v>
      </c>
      <c r="AF103" s="421">
        <v>0</v>
      </c>
      <c r="AG103" s="387"/>
      <c r="AH103" s="422" t="s">
        <v>66</v>
      </c>
      <c r="AI103" s="250"/>
      <c r="AJ103" s="250"/>
      <c r="AK103" s="250">
        <v>19500</v>
      </c>
      <c r="AL103" s="250"/>
      <c r="AM103" s="250"/>
      <c r="AN103" s="250"/>
      <c r="AO103" s="250"/>
      <c r="AP103" s="250">
        <v>19700</v>
      </c>
      <c r="AQ103" s="250"/>
      <c r="AR103" s="250"/>
      <c r="AS103" s="250"/>
      <c r="AT103" s="250"/>
      <c r="AU103" s="250"/>
      <c r="AV103" s="250">
        <v>30500</v>
      </c>
      <c r="AW103" s="250"/>
      <c r="AX103" s="250"/>
      <c r="AY103" s="250"/>
      <c r="AZ103" s="250"/>
      <c r="BA103" s="426"/>
      <c r="BB103" s="426"/>
      <c r="BC103" s="250">
        <v>69700</v>
      </c>
    </row>
    <row r="104" spans="4:55" s="379" customFormat="1" ht="13.2" x14ac:dyDescent="0.25">
      <c r="D104" s="379" t="s">
        <v>68</v>
      </c>
      <c r="E104" s="419">
        <v>0</v>
      </c>
      <c r="F104" s="419">
        <v>0</v>
      </c>
      <c r="G104" s="419">
        <v>0</v>
      </c>
      <c r="H104" s="419">
        <v>0</v>
      </c>
      <c r="I104" s="419">
        <v>0</v>
      </c>
      <c r="J104" s="419">
        <v>0</v>
      </c>
      <c r="K104" s="419">
        <v>0</v>
      </c>
      <c r="L104" s="419">
        <v>0</v>
      </c>
      <c r="M104" s="419">
        <v>0</v>
      </c>
      <c r="N104" s="419">
        <v>0</v>
      </c>
      <c r="O104" s="419">
        <v>0</v>
      </c>
      <c r="P104" s="419">
        <v>0</v>
      </c>
      <c r="Q104" s="421">
        <v>0</v>
      </c>
      <c r="R104" s="422" t="s">
        <v>68</v>
      </c>
      <c r="S104" s="250">
        <v>2060</v>
      </c>
      <c r="T104" s="423">
        <v>4.5153851886598076E-3</v>
      </c>
      <c r="U104" s="422" t="s">
        <v>68</v>
      </c>
      <c r="V104" s="424">
        <v>0</v>
      </c>
      <c r="W104" s="421">
        <v>0</v>
      </c>
      <c r="X104" s="425"/>
      <c r="Y104" s="250">
        <v>0</v>
      </c>
      <c r="Z104" s="421">
        <v>0</v>
      </c>
      <c r="AA104" s="425"/>
      <c r="AB104" s="250">
        <v>0</v>
      </c>
      <c r="AC104" s="421">
        <v>0</v>
      </c>
      <c r="AD104" s="387"/>
      <c r="AE104" s="250">
        <v>0</v>
      </c>
      <c r="AF104" s="421">
        <v>0</v>
      </c>
      <c r="AG104" s="387"/>
      <c r="AH104" s="422" t="s">
        <v>68</v>
      </c>
      <c r="AI104" s="250"/>
      <c r="AJ104" s="250"/>
      <c r="AK104" s="250"/>
      <c r="AL104" s="250"/>
      <c r="AM104" s="250"/>
      <c r="AN104" s="250"/>
      <c r="AO104" s="250"/>
      <c r="AP104" s="250"/>
      <c r="AQ104" s="250"/>
      <c r="AR104" s="250"/>
      <c r="AS104" s="250"/>
      <c r="AT104" s="250"/>
      <c r="AU104" s="250"/>
      <c r="AV104" s="250"/>
      <c r="AW104" s="250"/>
      <c r="AX104" s="250"/>
      <c r="AY104" s="250"/>
      <c r="AZ104" s="250"/>
      <c r="BA104" s="426"/>
      <c r="BB104" s="426"/>
      <c r="BC104" s="250">
        <v>0</v>
      </c>
    </row>
    <row r="105" spans="4:55" s="379" customFormat="1" ht="13.2" x14ac:dyDescent="0.25">
      <c r="D105" s="379" t="s">
        <v>70</v>
      </c>
      <c r="E105" s="419">
        <v>0</v>
      </c>
      <c r="F105" s="419">
        <v>0</v>
      </c>
      <c r="G105" s="419">
        <v>0</v>
      </c>
      <c r="H105" s="419">
        <v>0</v>
      </c>
      <c r="I105" s="419">
        <v>110200</v>
      </c>
      <c r="J105" s="419">
        <v>0</v>
      </c>
      <c r="K105" s="419">
        <v>0</v>
      </c>
      <c r="L105" s="419">
        <v>34250</v>
      </c>
      <c r="M105" s="419">
        <v>66310</v>
      </c>
      <c r="N105" s="419">
        <v>0</v>
      </c>
      <c r="O105" s="419">
        <v>0</v>
      </c>
      <c r="P105" s="419">
        <v>210760</v>
      </c>
      <c r="Q105" s="421">
        <v>1.184940972218318E-2</v>
      </c>
      <c r="R105" s="422" t="s">
        <v>70</v>
      </c>
      <c r="S105" s="250">
        <v>5184</v>
      </c>
      <c r="T105" s="423">
        <v>1.1362988746607981E-2</v>
      </c>
      <c r="U105" s="422" t="s">
        <v>70</v>
      </c>
      <c r="V105" s="424">
        <v>620</v>
      </c>
      <c r="W105" s="421">
        <v>0.1671519465113771</v>
      </c>
      <c r="X105" s="425"/>
      <c r="Y105" s="250">
        <v>30140</v>
      </c>
      <c r="Z105" s="421">
        <v>6.4615021813465394E-3</v>
      </c>
      <c r="AA105" s="425"/>
      <c r="AB105" s="250">
        <v>37000</v>
      </c>
      <c r="AC105" s="421">
        <v>9.6982278454469436E-3</v>
      </c>
      <c r="AD105" s="387"/>
      <c r="AE105" s="250">
        <v>0</v>
      </c>
      <c r="AF105" s="421">
        <v>0</v>
      </c>
      <c r="AG105" s="387"/>
      <c r="AH105" s="422" t="s">
        <v>70</v>
      </c>
      <c r="AI105" s="250"/>
      <c r="AJ105" s="250"/>
      <c r="AK105" s="250">
        <v>850</v>
      </c>
      <c r="AL105" s="250"/>
      <c r="AM105" s="250">
        <v>890</v>
      </c>
      <c r="AN105" s="250">
        <v>5350</v>
      </c>
      <c r="AO105" s="250"/>
      <c r="AP105" s="250"/>
      <c r="AQ105" s="250"/>
      <c r="AR105" s="250"/>
      <c r="AS105" s="250"/>
      <c r="AT105" s="250"/>
      <c r="AU105" s="250"/>
      <c r="AV105" s="250">
        <v>5900</v>
      </c>
      <c r="AW105" s="250">
        <v>13900</v>
      </c>
      <c r="AX105" s="250"/>
      <c r="AY105" s="250"/>
      <c r="AZ105" s="250"/>
      <c r="BA105" s="426">
        <v>3250</v>
      </c>
      <c r="BB105" s="426"/>
      <c r="BC105" s="250">
        <v>30140</v>
      </c>
    </row>
    <row r="106" spans="4:55" s="379" customFormat="1" ht="13.2" x14ac:dyDescent="0.25">
      <c r="D106" s="379" t="s">
        <v>72</v>
      </c>
      <c r="E106" s="419">
        <v>0</v>
      </c>
      <c r="F106" s="419">
        <v>0</v>
      </c>
      <c r="G106" s="419">
        <v>0</v>
      </c>
      <c r="H106" s="419">
        <v>0</v>
      </c>
      <c r="I106" s="419">
        <v>0</v>
      </c>
      <c r="J106" s="419">
        <v>69300</v>
      </c>
      <c r="K106" s="419">
        <v>0</v>
      </c>
      <c r="L106" s="419">
        <v>0</v>
      </c>
      <c r="M106" s="420" t="s">
        <v>194</v>
      </c>
      <c r="N106" s="419">
        <v>0</v>
      </c>
      <c r="O106" s="419">
        <v>0</v>
      </c>
      <c r="P106" s="419">
        <v>69300</v>
      </c>
      <c r="Q106" s="421">
        <v>4.5605791276393881E-3</v>
      </c>
      <c r="R106" s="422" t="s">
        <v>72</v>
      </c>
      <c r="S106" s="250">
        <v>2700</v>
      </c>
      <c r="T106" s="423">
        <v>5.9182233055249901E-3</v>
      </c>
      <c r="U106" s="422" t="s">
        <v>72</v>
      </c>
      <c r="V106" s="424">
        <v>85</v>
      </c>
      <c r="W106" s="421">
        <v>2.2915992666882348E-2</v>
      </c>
      <c r="X106" s="425"/>
      <c r="Y106" s="250">
        <v>23750</v>
      </c>
      <c r="Z106" s="421">
        <v>5.0915951163563473E-3</v>
      </c>
      <c r="AA106" s="425"/>
      <c r="AB106" s="250">
        <v>3300</v>
      </c>
      <c r="AC106" s="421">
        <v>8.649770781074302E-4</v>
      </c>
      <c r="AD106" s="387"/>
      <c r="AE106" s="250">
        <v>0</v>
      </c>
      <c r="AF106" s="421">
        <v>0</v>
      </c>
      <c r="AG106" s="387"/>
      <c r="AH106" s="422" t="s">
        <v>72</v>
      </c>
      <c r="AI106" s="250"/>
      <c r="AJ106" s="250"/>
      <c r="AK106" s="250">
        <v>11450</v>
      </c>
      <c r="AL106" s="250"/>
      <c r="AM106" s="250"/>
      <c r="AN106" s="250"/>
      <c r="AO106" s="250"/>
      <c r="AP106" s="250"/>
      <c r="AQ106" s="250"/>
      <c r="AR106" s="250"/>
      <c r="AS106" s="250"/>
      <c r="AT106" s="250"/>
      <c r="AU106" s="250"/>
      <c r="AV106" s="250">
        <v>3500</v>
      </c>
      <c r="AW106" s="250"/>
      <c r="AX106" s="250"/>
      <c r="AY106" s="250"/>
      <c r="AZ106" s="250"/>
      <c r="BA106" s="426">
        <v>8800</v>
      </c>
      <c r="BB106" s="426"/>
      <c r="BC106" s="250">
        <v>23750</v>
      </c>
    </row>
    <row r="107" spans="4:55" s="379" customFormat="1" ht="13.2" x14ac:dyDescent="0.25">
      <c r="D107" s="379" t="s">
        <v>74</v>
      </c>
      <c r="E107" s="419">
        <v>0</v>
      </c>
      <c r="F107" s="419">
        <v>0</v>
      </c>
      <c r="G107" s="419">
        <v>0</v>
      </c>
      <c r="H107" s="419">
        <v>0</v>
      </c>
      <c r="I107" s="419">
        <v>0</v>
      </c>
      <c r="J107" s="419">
        <v>0</v>
      </c>
      <c r="K107" s="419">
        <v>0</v>
      </c>
      <c r="L107" s="419">
        <v>0</v>
      </c>
      <c r="M107" s="419">
        <v>0</v>
      </c>
      <c r="N107" s="419">
        <v>0</v>
      </c>
      <c r="O107" s="419">
        <v>0</v>
      </c>
      <c r="P107" s="419">
        <v>0</v>
      </c>
      <c r="Q107" s="421">
        <v>0</v>
      </c>
      <c r="R107" s="422" t="s">
        <v>74</v>
      </c>
      <c r="S107" s="250">
        <v>26765</v>
      </c>
      <c r="T107" s="423">
        <v>5.866712843421347E-2</v>
      </c>
      <c r="U107" s="422" t="s">
        <v>74</v>
      </c>
      <c r="V107" s="424">
        <v>0</v>
      </c>
      <c r="W107" s="421">
        <v>0</v>
      </c>
      <c r="X107" s="425"/>
      <c r="Y107" s="250">
        <v>0</v>
      </c>
      <c r="Z107" s="421">
        <v>0</v>
      </c>
      <c r="AA107" s="425"/>
      <c r="AB107" s="250">
        <v>0</v>
      </c>
      <c r="AC107" s="421">
        <v>0</v>
      </c>
      <c r="AD107" s="387"/>
      <c r="AE107" s="250">
        <v>0</v>
      </c>
      <c r="AF107" s="421">
        <v>0</v>
      </c>
      <c r="AG107" s="387"/>
      <c r="AH107" s="422" t="s">
        <v>74</v>
      </c>
      <c r="AI107" s="250"/>
      <c r="AJ107" s="250"/>
      <c r="AK107" s="250"/>
      <c r="AL107" s="250"/>
      <c r="AM107" s="250"/>
      <c r="AN107" s="250"/>
      <c r="AO107" s="250"/>
      <c r="AP107" s="250"/>
      <c r="AQ107" s="250"/>
      <c r="AR107" s="250"/>
      <c r="AS107" s="250"/>
      <c r="AT107" s="250"/>
      <c r="AU107" s="250"/>
      <c r="AV107" s="250"/>
      <c r="AW107" s="250"/>
      <c r="AX107" s="250"/>
      <c r="AY107" s="250"/>
      <c r="AZ107" s="250"/>
      <c r="BA107" s="426"/>
      <c r="BB107" s="426"/>
      <c r="BC107" s="250">
        <v>0</v>
      </c>
    </row>
    <row r="108" spans="4:55" s="379" customFormat="1" ht="13.2" x14ac:dyDescent="0.25">
      <c r="D108" s="379" t="s">
        <v>78</v>
      </c>
      <c r="E108" s="419">
        <v>0</v>
      </c>
      <c r="F108" s="419">
        <v>0</v>
      </c>
      <c r="G108" s="419">
        <v>0</v>
      </c>
      <c r="H108" s="419">
        <v>0</v>
      </c>
      <c r="I108" s="419">
        <v>0</v>
      </c>
      <c r="J108" s="419">
        <v>45000</v>
      </c>
      <c r="K108" s="419">
        <v>0</v>
      </c>
      <c r="L108" s="419">
        <v>0</v>
      </c>
      <c r="M108" s="419">
        <v>0</v>
      </c>
      <c r="N108" s="419">
        <v>0</v>
      </c>
      <c r="O108" s="419">
        <v>177320</v>
      </c>
      <c r="P108" s="419">
        <v>222320</v>
      </c>
      <c r="Q108" s="421">
        <v>1.2499339388099091E-2</v>
      </c>
      <c r="R108" s="422" t="s">
        <v>78</v>
      </c>
      <c r="S108" s="250">
        <v>1080</v>
      </c>
      <c r="T108" s="423">
        <v>2.3672893222099959E-3</v>
      </c>
      <c r="U108" s="422" t="s">
        <v>78</v>
      </c>
      <c r="V108" s="424">
        <v>11.9</v>
      </c>
      <c r="W108" s="421">
        <v>3.2082389733635286E-3</v>
      </c>
      <c r="X108" s="425"/>
      <c r="Y108" s="250">
        <v>6900</v>
      </c>
      <c r="Z108" s="421">
        <v>1.4792423706466863E-3</v>
      </c>
      <c r="AA108" s="425"/>
      <c r="AB108" s="250">
        <v>1500</v>
      </c>
      <c r="AC108" s="421">
        <v>3.93171399139741E-4</v>
      </c>
      <c r="AD108" s="387"/>
      <c r="AE108" s="250">
        <v>0</v>
      </c>
      <c r="AF108" s="421">
        <v>0</v>
      </c>
      <c r="AG108" s="387"/>
      <c r="AH108" s="422" t="s">
        <v>78</v>
      </c>
      <c r="AI108" s="250"/>
      <c r="AJ108" s="250"/>
      <c r="AK108" s="250"/>
      <c r="AL108" s="250"/>
      <c r="AM108" s="250"/>
      <c r="AN108" s="250"/>
      <c r="AO108" s="250"/>
      <c r="AP108" s="250"/>
      <c r="AQ108" s="250"/>
      <c r="AR108" s="250"/>
      <c r="AS108" s="250"/>
      <c r="AT108" s="250"/>
      <c r="AU108" s="250"/>
      <c r="AV108" s="250">
        <v>5000</v>
      </c>
      <c r="AW108" s="250"/>
      <c r="AX108" s="250"/>
      <c r="AY108" s="250"/>
      <c r="AZ108" s="250"/>
      <c r="BA108" s="426">
        <v>1900</v>
      </c>
      <c r="BB108" s="426"/>
      <c r="BC108" s="250">
        <v>6900</v>
      </c>
    </row>
    <row r="109" spans="4:55" s="379" customFormat="1" ht="13.2" x14ac:dyDescent="0.25">
      <c r="D109" s="379" t="s">
        <v>80</v>
      </c>
      <c r="E109" s="419">
        <v>0</v>
      </c>
      <c r="F109" s="419">
        <v>0</v>
      </c>
      <c r="G109" s="419">
        <v>0</v>
      </c>
      <c r="H109" s="419">
        <v>0</v>
      </c>
      <c r="I109" s="419">
        <v>0</v>
      </c>
      <c r="J109" s="419">
        <v>0</v>
      </c>
      <c r="K109" s="419">
        <v>0</v>
      </c>
      <c r="L109" s="419">
        <v>0</v>
      </c>
      <c r="M109" s="419">
        <v>0</v>
      </c>
      <c r="N109" s="419">
        <v>0</v>
      </c>
      <c r="O109" s="419">
        <v>0</v>
      </c>
      <c r="P109" s="419">
        <v>0</v>
      </c>
      <c r="Q109" s="421">
        <v>0</v>
      </c>
      <c r="R109" s="422" t="s">
        <v>80</v>
      </c>
      <c r="S109" s="250">
        <v>0</v>
      </c>
      <c r="T109" s="423">
        <v>0</v>
      </c>
      <c r="U109" s="422" t="s">
        <v>80</v>
      </c>
      <c r="V109" s="424">
        <v>0</v>
      </c>
      <c r="W109" s="421">
        <v>0</v>
      </c>
      <c r="X109" s="425"/>
      <c r="Y109" s="250">
        <v>2000</v>
      </c>
      <c r="Z109" s="421">
        <v>4.2876590453527134E-4</v>
      </c>
      <c r="AA109" s="425"/>
      <c r="AB109" s="250">
        <v>0</v>
      </c>
      <c r="AC109" s="421">
        <v>0</v>
      </c>
      <c r="AD109" s="387"/>
      <c r="AE109" s="250">
        <v>0</v>
      </c>
      <c r="AF109" s="421">
        <v>0</v>
      </c>
      <c r="AG109" s="387"/>
      <c r="AH109" s="422" t="s">
        <v>80</v>
      </c>
      <c r="AI109" s="250"/>
      <c r="AJ109" s="250"/>
      <c r="AK109" s="250"/>
      <c r="AL109" s="250"/>
      <c r="AM109" s="250"/>
      <c r="AN109" s="250"/>
      <c r="AO109" s="250"/>
      <c r="AP109" s="250"/>
      <c r="AQ109" s="250"/>
      <c r="AR109" s="250"/>
      <c r="AS109" s="250"/>
      <c r="AT109" s="250"/>
      <c r="AU109" s="250"/>
      <c r="AV109" s="250">
        <v>2000</v>
      </c>
      <c r="AW109" s="250"/>
      <c r="AX109" s="250"/>
      <c r="AY109" s="250"/>
      <c r="AZ109" s="250"/>
      <c r="BA109" s="426"/>
      <c r="BB109" s="426"/>
      <c r="BC109" s="250">
        <v>2000</v>
      </c>
    </row>
    <row r="110" spans="4:55" s="379" customFormat="1" ht="13.2" x14ac:dyDescent="0.25">
      <c r="D110" s="379" t="s">
        <v>82</v>
      </c>
      <c r="E110" s="419">
        <v>0</v>
      </c>
      <c r="F110" s="419">
        <v>0</v>
      </c>
      <c r="G110" s="419">
        <v>0</v>
      </c>
      <c r="H110" s="419">
        <v>0</v>
      </c>
      <c r="I110" s="419">
        <v>259910</v>
      </c>
      <c r="J110" s="419">
        <v>0</v>
      </c>
      <c r="K110" s="420" t="s">
        <v>194</v>
      </c>
      <c r="L110" s="419">
        <v>41400</v>
      </c>
      <c r="M110" s="419">
        <v>115320</v>
      </c>
      <c r="N110" s="419">
        <v>0</v>
      </c>
      <c r="O110" s="419">
        <v>0</v>
      </c>
      <c r="P110" s="419">
        <v>416630</v>
      </c>
      <c r="Q110" s="421">
        <v>2.374140782861647E-2</v>
      </c>
      <c r="R110" s="422" t="s">
        <v>82</v>
      </c>
      <c r="S110" s="250">
        <v>19775</v>
      </c>
      <c r="T110" s="423">
        <v>4.3345505876576547E-2</v>
      </c>
      <c r="U110" s="422" t="s">
        <v>82</v>
      </c>
      <c r="V110" s="424">
        <v>50</v>
      </c>
      <c r="W110" s="421">
        <v>1.3479995686401378E-2</v>
      </c>
      <c r="X110" s="425"/>
      <c r="Y110" s="250">
        <v>353775</v>
      </c>
      <c r="Z110" s="421">
        <v>7.5843328938482807E-2</v>
      </c>
      <c r="AA110" s="425"/>
      <c r="AB110" s="250">
        <v>19400</v>
      </c>
      <c r="AC110" s="421">
        <v>5.0850167622073167E-3</v>
      </c>
      <c r="AD110" s="387"/>
      <c r="AE110" s="250">
        <v>0</v>
      </c>
      <c r="AF110" s="421">
        <v>0</v>
      </c>
      <c r="AG110" s="387"/>
      <c r="AH110" s="422" t="s">
        <v>82</v>
      </c>
      <c r="AI110" s="250"/>
      <c r="AJ110" s="250"/>
      <c r="AK110" s="250">
        <v>17000</v>
      </c>
      <c r="AL110" s="250"/>
      <c r="AM110" s="250">
        <v>42000</v>
      </c>
      <c r="AN110" s="250">
        <v>1950</v>
      </c>
      <c r="AO110" s="250"/>
      <c r="AP110" s="250">
        <v>24750</v>
      </c>
      <c r="AQ110" s="250"/>
      <c r="AR110" s="250"/>
      <c r="AS110" s="250"/>
      <c r="AT110" s="250"/>
      <c r="AU110" s="250"/>
      <c r="AV110" s="250">
        <v>3200</v>
      </c>
      <c r="AW110" s="250">
        <v>211000</v>
      </c>
      <c r="AX110" s="427"/>
      <c r="AY110" s="427">
        <v>7500</v>
      </c>
      <c r="AZ110" s="250">
        <v>30175</v>
      </c>
      <c r="BA110" s="426">
        <v>16200</v>
      </c>
      <c r="BB110" s="426"/>
      <c r="BC110" s="250">
        <v>353775</v>
      </c>
    </row>
    <row r="111" spans="4:55" s="379" customFormat="1" ht="13.2" x14ac:dyDescent="0.25">
      <c r="D111" s="379" t="s">
        <v>84</v>
      </c>
      <c r="E111" s="419">
        <v>0</v>
      </c>
      <c r="F111" s="419">
        <v>0</v>
      </c>
      <c r="G111" s="419">
        <v>0</v>
      </c>
      <c r="H111" s="419">
        <v>0</v>
      </c>
      <c r="I111" s="419">
        <v>7990</v>
      </c>
      <c r="J111" s="419">
        <v>0</v>
      </c>
      <c r="K111" s="419">
        <v>0</v>
      </c>
      <c r="L111" s="419">
        <v>0</v>
      </c>
      <c r="M111" s="419">
        <v>46760</v>
      </c>
      <c r="N111" s="419">
        <v>0</v>
      </c>
      <c r="O111" s="419">
        <v>0</v>
      </c>
      <c r="P111" s="419">
        <v>54750</v>
      </c>
      <c r="Q111" s="421">
        <v>3.0781703467903259E-3</v>
      </c>
      <c r="R111" s="422" t="s">
        <v>84</v>
      </c>
      <c r="S111" s="250">
        <v>2640</v>
      </c>
      <c r="T111" s="423">
        <v>5.7867072320688792E-3</v>
      </c>
      <c r="U111" s="422" t="s">
        <v>84</v>
      </c>
      <c r="V111" s="424">
        <v>290</v>
      </c>
      <c r="W111" s="421">
        <v>7.8183974981128002E-2</v>
      </c>
      <c r="X111" s="425"/>
      <c r="Y111" s="250">
        <v>32900</v>
      </c>
      <c r="Z111" s="421">
        <v>7.0531991296052142E-3</v>
      </c>
      <c r="AA111" s="425"/>
      <c r="AB111" s="250">
        <v>13300</v>
      </c>
      <c r="AC111" s="421">
        <v>3.4861197390390368E-3</v>
      </c>
      <c r="AD111" s="387"/>
      <c r="AE111" s="250">
        <v>0</v>
      </c>
      <c r="AF111" s="421">
        <v>0</v>
      </c>
      <c r="AG111" s="387"/>
      <c r="AH111" s="422" t="s">
        <v>84</v>
      </c>
      <c r="AI111" s="250"/>
      <c r="AJ111" s="250"/>
      <c r="AK111" s="250"/>
      <c r="AL111" s="250"/>
      <c r="AM111" s="250">
        <v>350</v>
      </c>
      <c r="AN111" s="250">
        <v>1500</v>
      </c>
      <c r="AO111" s="250"/>
      <c r="AP111" s="250"/>
      <c r="AQ111" s="250"/>
      <c r="AR111" s="250"/>
      <c r="AS111" s="250"/>
      <c r="AT111" s="250"/>
      <c r="AU111" s="250"/>
      <c r="AV111" s="250">
        <v>22700</v>
      </c>
      <c r="AW111" s="250">
        <v>4400</v>
      </c>
      <c r="AX111" s="250"/>
      <c r="AY111" s="250"/>
      <c r="AZ111" s="250"/>
      <c r="BA111" s="426">
        <v>3950</v>
      </c>
      <c r="BB111" s="426"/>
      <c r="BC111" s="250">
        <v>32900</v>
      </c>
    </row>
    <row r="112" spans="4:55" s="379" customFormat="1" ht="13.2" x14ac:dyDescent="0.25">
      <c r="D112" s="379" t="s">
        <v>88</v>
      </c>
      <c r="E112" s="419">
        <v>0</v>
      </c>
      <c r="F112" s="419">
        <v>0</v>
      </c>
      <c r="G112" s="419">
        <v>0</v>
      </c>
      <c r="H112" s="419">
        <v>0</v>
      </c>
      <c r="I112" s="419">
        <v>0</v>
      </c>
      <c r="J112" s="419">
        <v>0</v>
      </c>
      <c r="K112" s="419">
        <v>0</v>
      </c>
      <c r="L112" s="419">
        <v>0</v>
      </c>
      <c r="M112" s="419">
        <v>0</v>
      </c>
      <c r="N112" s="419">
        <v>0</v>
      </c>
      <c r="O112" s="419">
        <v>0</v>
      </c>
      <c r="P112" s="419">
        <v>0</v>
      </c>
      <c r="Q112" s="421">
        <v>0</v>
      </c>
      <c r="R112" s="422" t="s">
        <v>88</v>
      </c>
      <c r="S112" s="250">
        <v>145</v>
      </c>
      <c r="T112" s="423">
        <v>3.17830510852268E-4</v>
      </c>
      <c r="U112" s="422" t="s">
        <v>88</v>
      </c>
      <c r="V112" s="424">
        <v>0</v>
      </c>
      <c r="W112" s="421">
        <v>0</v>
      </c>
      <c r="X112" s="425"/>
      <c r="Y112" s="250">
        <v>0</v>
      </c>
      <c r="Z112" s="421">
        <v>0</v>
      </c>
      <c r="AA112" s="425"/>
      <c r="AB112" s="250">
        <v>0</v>
      </c>
      <c r="AC112" s="421">
        <v>0</v>
      </c>
      <c r="AD112" s="387"/>
      <c r="AE112" s="250">
        <v>0</v>
      </c>
      <c r="AF112" s="421">
        <v>0</v>
      </c>
      <c r="AG112" s="387"/>
      <c r="AH112" s="422" t="s">
        <v>88</v>
      </c>
      <c r="AI112" s="250"/>
      <c r="AJ112" s="250"/>
      <c r="AK112" s="250"/>
      <c r="AL112" s="250"/>
      <c r="AM112" s="250"/>
      <c r="AN112" s="250"/>
      <c r="AO112" s="250"/>
      <c r="AP112" s="250"/>
      <c r="AQ112" s="250"/>
      <c r="AR112" s="250"/>
      <c r="AS112" s="250"/>
      <c r="AT112" s="250"/>
      <c r="AU112" s="250"/>
      <c r="AV112" s="250"/>
      <c r="AW112" s="250"/>
      <c r="AX112" s="250"/>
      <c r="AY112" s="250"/>
      <c r="AZ112" s="250"/>
      <c r="BA112" s="426"/>
      <c r="BB112" s="426"/>
      <c r="BC112" s="250">
        <v>0</v>
      </c>
    </row>
    <row r="113" spans="4:55" s="379" customFormat="1" ht="13.2" x14ac:dyDescent="0.25">
      <c r="D113" s="379" t="s">
        <v>90</v>
      </c>
      <c r="E113" s="419">
        <v>0</v>
      </c>
      <c r="F113" s="419">
        <v>0</v>
      </c>
      <c r="G113" s="419">
        <v>0</v>
      </c>
      <c r="H113" s="419">
        <v>0</v>
      </c>
      <c r="I113" s="419">
        <v>0</v>
      </c>
      <c r="J113" s="419">
        <v>22800</v>
      </c>
      <c r="K113" s="419">
        <v>0</v>
      </c>
      <c r="L113" s="419">
        <v>0</v>
      </c>
      <c r="M113" s="419">
        <v>0</v>
      </c>
      <c r="N113" s="419">
        <v>0</v>
      </c>
      <c r="O113" s="419">
        <v>0</v>
      </c>
      <c r="P113" s="419">
        <v>22800</v>
      </c>
      <c r="Q113" s="421">
        <v>1.2818681992113137E-3</v>
      </c>
      <c r="R113" s="422" t="s">
        <v>90</v>
      </c>
      <c r="S113" s="250">
        <v>0</v>
      </c>
      <c r="T113" s="423">
        <v>0</v>
      </c>
      <c r="U113" s="422" t="s">
        <v>90</v>
      </c>
      <c r="V113" s="424">
        <v>1.8</v>
      </c>
      <c r="W113" s="421">
        <v>4.8527984471044973E-4</v>
      </c>
      <c r="X113" s="425"/>
      <c r="Y113" s="250">
        <v>55000</v>
      </c>
      <c r="Z113" s="421">
        <v>1.1791062374719963E-2</v>
      </c>
      <c r="AA113" s="425"/>
      <c r="AB113" s="250">
        <v>0</v>
      </c>
      <c r="AC113" s="421">
        <v>0</v>
      </c>
      <c r="AD113" s="387"/>
      <c r="AE113" s="250">
        <v>0</v>
      </c>
      <c r="AF113" s="421">
        <v>0</v>
      </c>
      <c r="AG113" s="387"/>
      <c r="AH113" s="422" t="s">
        <v>90</v>
      </c>
      <c r="AI113" s="250"/>
      <c r="AJ113" s="250"/>
      <c r="AK113" s="250"/>
      <c r="AL113" s="250"/>
      <c r="AM113" s="250"/>
      <c r="AN113" s="250"/>
      <c r="AO113" s="250"/>
      <c r="AP113" s="250"/>
      <c r="AQ113" s="250"/>
      <c r="AR113" s="250"/>
      <c r="AS113" s="250"/>
      <c r="AT113" s="250"/>
      <c r="AU113" s="250"/>
      <c r="AV113" s="250">
        <v>55000</v>
      </c>
      <c r="AW113" s="250"/>
      <c r="AX113" s="250"/>
      <c r="AY113" s="250"/>
      <c r="AZ113" s="250"/>
      <c r="BA113" s="426"/>
      <c r="BB113" s="426"/>
      <c r="BC113" s="250">
        <v>55000</v>
      </c>
    </row>
    <row r="114" spans="4:55" s="379" customFormat="1" ht="13.2" x14ac:dyDescent="0.25">
      <c r="D114" s="379" t="s">
        <v>92</v>
      </c>
      <c r="E114" s="419">
        <v>0</v>
      </c>
      <c r="F114" s="419">
        <v>0</v>
      </c>
      <c r="G114" s="419">
        <v>0</v>
      </c>
      <c r="H114" s="419">
        <v>0</v>
      </c>
      <c r="I114" s="419">
        <v>0</v>
      </c>
      <c r="J114" s="419">
        <v>0</v>
      </c>
      <c r="K114" s="419">
        <v>0</v>
      </c>
      <c r="L114" s="419">
        <v>0</v>
      </c>
      <c r="M114" s="419">
        <v>0</v>
      </c>
      <c r="N114" s="419">
        <v>0</v>
      </c>
      <c r="O114" s="419">
        <v>0</v>
      </c>
      <c r="P114" s="419">
        <v>0</v>
      </c>
      <c r="Q114" s="421">
        <v>0</v>
      </c>
      <c r="R114" s="422" t="s">
        <v>92</v>
      </c>
      <c r="S114" s="250">
        <v>0</v>
      </c>
      <c r="T114" s="423">
        <v>0</v>
      </c>
      <c r="U114" s="422" t="s">
        <v>92</v>
      </c>
      <c r="V114" s="424">
        <v>0</v>
      </c>
      <c r="W114" s="421">
        <v>0</v>
      </c>
      <c r="X114" s="425"/>
      <c r="Y114" s="250">
        <v>0</v>
      </c>
      <c r="Z114" s="421">
        <v>0</v>
      </c>
      <c r="AA114" s="425"/>
      <c r="AB114" s="250">
        <v>0</v>
      </c>
      <c r="AC114" s="421">
        <v>0</v>
      </c>
      <c r="AD114" s="387"/>
      <c r="AE114" s="250">
        <v>0</v>
      </c>
      <c r="AF114" s="421">
        <v>0</v>
      </c>
      <c r="AG114" s="387"/>
      <c r="AH114" s="422" t="s">
        <v>92</v>
      </c>
      <c r="AI114" s="250"/>
      <c r="AJ114" s="250"/>
      <c r="AK114" s="250"/>
      <c r="AL114" s="250"/>
      <c r="AM114" s="250"/>
      <c r="AN114" s="250"/>
      <c r="AO114" s="250"/>
      <c r="AP114" s="250"/>
      <c r="AQ114" s="250"/>
      <c r="AR114" s="250"/>
      <c r="AS114" s="250"/>
      <c r="AT114" s="250"/>
      <c r="AU114" s="250"/>
      <c r="AV114" s="250"/>
      <c r="AW114" s="250"/>
      <c r="AX114" s="250"/>
      <c r="AY114" s="250"/>
      <c r="AZ114" s="250"/>
      <c r="BA114" s="426"/>
      <c r="BB114" s="426"/>
      <c r="BC114" s="250">
        <v>0</v>
      </c>
    </row>
    <row r="115" spans="4:55" s="379" customFormat="1" ht="13.2" x14ac:dyDescent="0.25">
      <c r="D115" s="379" t="s">
        <v>94</v>
      </c>
      <c r="E115" s="419">
        <v>0</v>
      </c>
      <c r="F115" s="419">
        <v>0</v>
      </c>
      <c r="G115" s="419">
        <v>0</v>
      </c>
      <c r="H115" s="419">
        <v>0</v>
      </c>
      <c r="I115" s="420" t="s">
        <v>194</v>
      </c>
      <c r="J115" s="419">
        <v>0</v>
      </c>
      <c r="K115" s="420" t="s">
        <v>194</v>
      </c>
      <c r="L115" s="419">
        <v>0</v>
      </c>
      <c r="M115" s="419">
        <v>0</v>
      </c>
      <c r="N115" s="419">
        <v>0</v>
      </c>
      <c r="O115" s="419">
        <v>0</v>
      </c>
      <c r="P115" s="419">
        <v>0</v>
      </c>
      <c r="Q115" s="421">
        <v>2.7810823990125867E-3</v>
      </c>
      <c r="R115" s="422" t="s">
        <v>94</v>
      </c>
      <c r="S115" s="250">
        <v>0</v>
      </c>
      <c r="T115" s="423">
        <v>0</v>
      </c>
      <c r="U115" s="422" t="s">
        <v>94</v>
      </c>
      <c r="V115" s="424">
        <v>0</v>
      </c>
      <c r="W115" s="421">
        <v>0</v>
      </c>
      <c r="X115" s="425"/>
      <c r="Y115" s="250">
        <v>1800</v>
      </c>
      <c r="Z115" s="421">
        <v>3.8588931408174422E-4</v>
      </c>
      <c r="AA115" s="425"/>
      <c r="AB115" s="250">
        <v>0</v>
      </c>
      <c r="AC115" s="421">
        <v>0</v>
      </c>
      <c r="AD115" s="387"/>
      <c r="AE115" s="250">
        <v>0</v>
      </c>
      <c r="AF115" s="421">
        <v>0</v>
      </c>
      <c r="AG115" s="387"/>
      <c r="AH115" s="422" t="s">
        <v>94</v>
      </c>
      <c r="AI115" s="250"/>
      <c r="AJ115" s="250"/>
      <c r="AK115" s="250"/>
      <c r="AL115" s="250"/>
      <c r="AM115" s="250"/>
      <c r="AN115" s="250"/>
      <c r="AO115" s="250"/>
      <c r="AP115" s="250"/>
      <c r="AQ115" s="250"/>
      <c r="AR115" s="250"/>
      <c r="AS115" s="250"/>
      <c r="AT115" s="250"/>
      <c r="AU115" s="250"/>
      <c r="AV115" s="250">
        <v>1800</v>
      </c>
      <c r="AW115" s="250"/>
      <c r="AX115" s="250"/>
      <c r="AY115" s="250"/>
      <c r="AZ115" s="250"/>
      <c r="BA115" s="426"/>
      <c r="BB115" s="426"/>
      <c r="BC115" s="250">
        <v>1800</v>
      </c>
    </row>
    <row r="116" spans="4:55" s="379" customFormat="1" ht="13.2" x14ac:dyDescent="0.25">
      <c r="D116" s="379" t="s">
        <v>96</v>
      </c>
      <c r="E116" s="419">
        <v>0</v>
      </c>
      <c r="F116" s="419">
        <v>0</v>
      </c>
      <c r="G116" s="419">
        <v>12360</v>
      </c>
      <c r="H116" s="419"/>
      <c r="I116" s="419">
        <v>0</v>
      </c>
      <c r="J116" s="419">
        <v>33000</v>
      </c>
      <c r="K116" s="419">
        <v>0</v>
      </c>
      <c r="L116" s="419">
        <v>0</v>
      </c>
      <c r="M116" s="420" t="s">
        <v>194</v>
      </c>
      <c r="N116" s="420" t="s">
        <v>194</v>
      </c>
      <c r="O116" s="419">
        <v>0</v>
      </c>
      <c r="P116" s="419">
        <v>45360</v>
      </c>
      <c r="Q116" s="421">
        <v>4.4194611811472651E-3</v>
      </c>
      <c r="R116" s="422" t="s">
        <v>96</v>
      </c>
      <c r="S116" s="250">
        <v>6429</v>
      </c>
      <c r="T116" s="423">
        <v>1.4091947270822282E-2</v>
      </c>
      <c r="U116" s="422" t="s">
        <v>96</v>
      </c>
      <c r="V116" s="424">
        <v>0</v>
      </c>
      <c r="W116" s="421">
        <v>0</v>
      </c>
      <c r="X116" s="425"/>
      <c r="Y116" s="250">
        <v>9900</v>
      </c>
      <c r="Z116" s="421">
        <v>2.1223912274495934E-3</v>
      </c>
      <c r="AA116" s="425"/>
      <c r="AB116" s="250">
        <v>8500</v>
      </c>
      <c r="AC116" s="421">
        <v>2.2279712617918656E-3</v>
      </c>
      <c r="AD116" s="387"/>
      <c r="AE116" s="250">
        <v>298</v>
      </c>
      <c r="AF116" s="421">
        <v>1.8215158924205378E-2</v>
      </c>
      <c r="AG116" s="387"/>
      <c r="AH116" s="422" t="s">
        <v>96</v>
      </c>
      <c r="AI116" s="250"/>
      <c r="AJ116" s="250"/>
      <c r="AK116" s="250"/>
      <c r="AL116" s="250"/>
      <c r="AM116" s="250"/>
      <c r="AN116" s="250"/>
      <c r="AO116" s="250"/>
      <c r="AP116" s="250"/>
      <c r="AQ116" s="250"/>
      <c r="AR116" s="250"/>
      <c r="AS116" s="250"/>
      <c r="AT116" s="250"/>
      <c r="AU116" s="250"/>
      <c r="AV116" s="250">
        <v>9900</v>
      </c>
      <c r="AW116" s="250"/>
      <c r="AX116" s="250"/>
      <c r="AY116" s="250"/>
      <c r="AZ116" s="250"/>
      <c r="BA116" s="426"/>
      <c r="BB116" s="426"/>
      <c r="BC116" s="250">
        <v>9900</v>
      </c>
    </row>
    <row r="117" spans="4:55" s="379" customFormat="1" ht="13.2" x14ac:dyDescent="0.25">
      <c r="D117" s="379" t="s">
        <v>100</v>
      </c>
      <c r="E117" s="419">
        <v>0</v>
      </c>
      <c r="F117" s="419">
        <v>0</v>
      </c>
      <c r="G117" s="419">
        <v>0</v>
      </c>
      <c r="H117" s="419">
        <v>0</v>
      </c>
      <c r="I117" s="419">
        <v>0</v>
      </c>
      <c r="J117" s="419">
        <v>0</v>
      </c>
      <c r="K117" s="419">
        <v>0</v>
      </c>
      <c r="L117" s="419">
        <v>0</v>
      </c>
      <c r="M117" s="419">
        <v>0</v>
      </c>
      <c r="N117" s="419">
        <v>0</v>
      </c>
      <c r="O117" s="419">
        <v>0</v>
      </c>
      <c r="P117" s="419">
        <v>0</v>
      </c>
      <c r="Q117" s="421">
        <v>0</v>
      </c>
      <c r="R117" s="422" t="s">
        <v>100</v>
      </c>
      <c r="S117" s="250">
        <v>0</v>
      </c>
      <c r="T117" s="423">
        <v>0</v>
      </c>
      <c r="U117" s="422" t="s">
        <v>100</v>
      </c>
      <c r="V117" s="424">
        <v>2.2000000000000002</v>
      </c>
      <c r="W117" s="421">
        <v>5.9311981020166078E-4</v>
      </c>
      <c r="X117" s="425"/>
      <c r="Y117" s="250">
        <v>17740</v>
      </c>
      <c r="Z117" s="421">
        <v>3.8031535732278568E-3</v>
      </c>
      <c r="AA117" s="425"/>
      <c r="AB117" s="250">
        <v>0</v>
      </c>
      <c r="AC117" s="421">
        <v>0</v>
      </c>
      <c r="AD117" s="387"/>
      <c r="AE117" s="250">
        <v>0</v>
      </c>
      <c r="AF117" s="421">
        <v>0</v>
      </c>
      <c r="AG117" s="387"/>
      <c r="AH117" s="422" t="s">
        <v>100</v>
      </c>
      <c r="AI117" s="250">
        <v>290</v>
      </c>
      <c r="AJ117" s="250"/>
      <c r="AK117" s="250"/>
      <c r="AL117" s="250"/>
      <c r="AM117" s="250">
        <v>1600</v>
      </c>
      <c r="AN117" s="250">
        <v>11000</v>
      </c>
      <c r="AO117" s="250"/>
      <c r="AP117" s="250"/>
      <c r="AQ117" s="250"/>
      <c r="AR117" s="250"/>
      <c r="AS117" s="250"/>
      <c r="AT117" s="250"/>
      <c r="AU117" s="250"/>
      <c r="AV117" s="250">
        <v>4550</v>
      </c>
      <c r="AW117" s="250">
        <v>300</v>
      </c>
      <c r="AX117" s="250"/>
      <c r="AY117" s="250"/>
      <c r="AZ117" s="250"/>
      <c r="BA117" s="426"/>
      <c r="BB117" s="426"/>
      <c r="BC117" s="250">
        <v>17740</v>
      </c>
    </row>
    <row r="118" spans="4:55" s="379" customFormat="1" ht="13.2" x14ac:dyDescent="0.25">
      <c r="D118" s="379" t="s">
        <v>102</v>
      </c>
      <c r="E118" s="419">
        <v>0</v>
      </c>
      <c r="F118" s="419">
        <v>0</v>
      </c>
      <c r="G118" s="419">
        <v>0</v>
      </c>
      <c r="H118" s="419">
        <v>0</v>
      </c>
      <c r="I118" s="419">
        <v>0</v>
      </c>
      <c r="J118" s="419">
        <v>0</v>
      </c>
      <c r="K118" s="419">
        <v>0</v>
      </c>
      <c r="L118" s="419">
        <v>0</v>
      </c>
      <c r="M118" s="419">
        <v>0</v>
      </c>
      <c r="N118" s="419">
        <v>0</v>
      </c>
      <c r="O118" s="419">
        <v>0</v>
      </c>
      <c r="P118" s="419">
        <v>0</v>
      </c>
      <c r="Q118" s="421">
        <v>0</v>
      </c>
      <c r="R118" s="422" t="s">
        <v>102</v>
      </c>
      <c r="S118" s="250">
        <v>0</v>
      </c>
      <c r="T118" s="423">
        <v>0</v>
      </c>
      <c r="U118" s="422" t="s">
        <v>102</v>
      </c>
      <c r="V118" s="424">
        <v>5</v>
      </c>
      <c r="W118" s="421">
        <v>1.3479995686401379E-3</v>
      </c>
      <c r="X118" s="425"/>
      <c r="Y118" s="250">
        <v>0</v>
      </c>
      <c r="Z118" s="421">
        <v>0</v>
      </c>
      <c r="AA118" s="425"/>
      <c r="AB118" s="250">
        <v>0</v>
      </c>
      <c r="AC118" s="421">
        <v>0</v>
      </c>
      <c r="AD118" s="387"/>
      <c r="AE118" s="250">
        <v>0</v>
      </c>
      <c r="AF118" s="421">
        <v>0</v>
      </c>
      <c r="AG118" s="387"/>
      <c r="AH118" s="422" t="s">
        <v>102</v>
      </c>
      <c r="AI118" s="250"/>
      <c r="AJ118" s="250"/>
      <c r="AK118" s="250"/>
      <c r="AL118" s="250"/>
      <c r="AM118" s="250"/>
      <c r="AN118" s="250"/>
      <c r="AO118" s="250"/>
      <c r="AP118" s="250"/>
      <c r="AQ118" s="250"/>
      <c r="AR118" s="250"/>
      <c r="AS118" s="250"/>
      <c r="AT118" s="250"/>
      <c r="AU118" s="250"/>
      <c r="AV118" s="250"/>
      <c r="AW118" s="250"/>
      <c r="AX118" s="250"/>
      <c r="AY118" s="250"/>
      <c r="AZ118" s="250"/>
      <c r="BA118" s="426"/>
      <c r="BB118" s="426"/>
      <c r="BC118" s="250">
        <v>0</v>
      </c>
    </row>
    <row r="119" spans="4:55" s="379" customFormat="1" ht="13.2" x14ac:dyDescent="0.25">
      <c r="D119" s="379" t="s">
        <v>104</v>
      </c>
      <c r="E119" s="419">
        <v>0</v>
      </c>
      <c r="F119" s="419">
        <v>0</v>
      </c>
      <c r="G119" s="419">
        <v>0</v>
      </c>
      <c r="H119" s="419">
        <v>0</v>
      </c>
      <c r="I119" s="420" t="s">
        <v>194</v>
      </c>
      <c r="J119" s="419">
        <v>0</v>
      </c>
      <c r="K119" s="419">
        <v>0</v>
      </c>
      <c r="L119" s="419">
        <v>0</v>
      </c>
      <c r="M119" s="420" t="s">
        <v>194</v>
      </c>
      <c r="N119" s="419">
        <v>0</v>
      </c>
      <c r="O119" s="419">
        <v>0</v>
      </c>
      <c r="P119" s="419">
        <v>0</v>
      </c>
      <c r="Q119" s="421">
        <v>3.1279414889155742E-3</v>
      </c>
      <c r="R119" s="422" t="s">
        <v>104</v>
      </c>
      <c r="S119" s="250">
        <v>1200</v>
      </c>
      <c r="T119" s="423">
        <v>2.6303214691222178E-3</v>
      </c>
      <c r="U119" s="422" t="s">
        <v>104</v>
      </c>
      <c r="V119" s="424">
        <v>165</v>
      </c>
      <c r="W119" s="421">
        <v>4.4483985765124558E-2</v>
      </c>
      <c r="X119" s="425"/>
      <c r="Y119" s="250">
        <v>4400</v>
      </c>
      <c r="Z119" s="421">
        <v>9.4328498997759693E-4</v>
      </c>
      <c r="AA119" s="425"/>
      <c r="AB119" s="250">
        <v>3400</v>
      </c>
      <c r="AC119" s="421">
        <v>8.9118850471674616E-4</v>
      </c>
      <c r="AD119" s="387"/>
      <c r="AE119" s="250">
        <v>0</v>
      </c>
      <c r="AF119" s="421">
        <v>0</v>
      </c>
      <c r="AG119" s="387"/>
      <c r="AH119" s="422" t="s">
        <v>104</v>
      </c>
      <c r="AI119" s="250"/>
      <c r="AJ119" s="250"/>
      <c r="AK119" s="250"/>
      <c r="AL119" s="250"/>
      <c r="AM119" s="250"/>
      <c r="AN119" s="250"/>
      <c r="AO119" s="250"/>
      <c r="AP119" s="250"/>
      <c r="AQ119" s="250"/>
      <c r="AR119" s="250"/>
      <c r="AS119" s="250"/>
      <c r="AT119" s="250"/>
      <c r="AU119" s="250"/>
      <c r="AV119" s="250">
        <v>4400</v>
      </c>
      <c r="AW119" s="250"/>
      <c r="AX119" s="250"/>
      <c r="AY119" s="250"/>
      <c r="AZ119" s="250"/>
      <c r="BA119" s="426"/>
      <c r="BB119" s="426"/>
      <c r="BC119" s="250">
        <v>4400</v>
      </c>
    </row>
    <row r="120" spans="4:55" s="379" customFormat="1" ht="13.2" x14ac:dyDescent="0.25">
      <c r="D120" s="379" t="s">
        <v>106</v>
      </c>
      <c r="E120" s="419">
        <v>14700</v>
      </c>
      <c r="F120" s="419">
        <v>0</v>
      </c>
      <c r="G120" s="419">
        <v>162000</v>
      </c>
      <c r="H120" s="419"/>
      <c r="I120" s="419">
        <v>826140</v>
      </c>
      <c r="J120" s="420" t="s">
        <v>194</v>
      </c>
      <c r="K120" s="420" t="s">
        <v>194</v>
      </c>
      <c r="L120" s="419">
        <v>89950</v>
      </c>
      <c r="M120" s="420" t="s">
        <v>194</v>
      </c>
      <c r="N120" s="419">
        <v>0</v>
      </c>
      <c r="O120" s="419">
        <v>0</v>
      </c>
      <c r="P120" s="419">
        <v>1078090</v>
      </c>
      <c r="Q120" s="421">
        <v>6.3499228401592764E-2</v>
      </c>
      <c r="R120" s="422" t="s">
        <v>106</v>
      </c>
      <c r="S120" s="250">
        <v>93810</v>
      </c>
      <c r="T120" s="423">
        <v>0.20562538084862939</v>
      </c>
      <c r="U120" s="422" t="s">
        <v>106</v>
      </c>
      <c r="V120" s="424">
        <v>1550</v>
      </c>
      <c r="W120" s="421">
        <v>0.41787986627844276</v>
      </c>
      <c r="X120" s="425"/>
      <c r="Y120" s="250">
        <v>597400</v>
      </c>
      <c r="Z120" s="421">
        <v>0.12807237568468555</v>
      </c>
      <c r="AA120" s="425"/>
      <c r="AB120" s="250">
        <v>107000</v>
      </c>
      <c r="AC120" s="421">
        <v>2.8046226471968191E-2</v>
      </c>
      <c r="AD120" s="387"/>
      <c r="AE120" s="250">
        <v>0</v>
      </c>
      <c r="AF120" s="421">
        <v>0</v>
      </c>
      <c r="AG120" s="387"/>
      <c r="AH120" s="422" t="s">
        <v>106</v>
      </c>
      <c r="AI120" s="250">
        <v>6800</v>
      </c>
      <c r="AJ120" s="250"/>
      <c r="AK120" s="250">
        <v>9000</v>
      </c>
      <c r="AL120" s="250"/>
      <c r="AM120" s="250">
        <v>134000</v>
      </c>
      <c r="AN120" s="250">
        <v>8750</v>
      </c>
      <c r="AO120" s="250"/>
      <c r="AP120" s="250">
        <v>8500</v>
      </c>
      <c r="AQ120" s="250"/>
      <c r="AR120" s="250"/>
      <c r="AS120" s="250"/>
      <c r="AT120" s="250"/>
      <c r="AU120" s="250"/>
      <c r="AV120" s="250">
        <v>21500</v>
      </c>
      <c r="AW120" s="250">
        <v>366000</v>
      </c>
      <c r="AX120" s="427"/>
      <c r="AY120" s="427">
        <v>5500</v>
      </c>
      <c r="AZ120" s="250">
        <v>29700</v>
      </c>
      <c r="BA120" s="426">
        <v>7650</v>
      </c>
      <c r="BB120" s="426"/>
      <c r="BC120" s="250">
        <v>597400</v>
      </c>
    </row>
    <row r="121" spans="4:55" s="379" customFormat="1" ht="13.2" x14ac:dyDescent="0.25">
      <c r="D121" s="379" t="s">
        <v>108</v>
      </c>
      <c r="E121" s="419">
        <v>0</v>
      </c>
      <c r="F121" s="419">
        <v>0</v>
      </c>
      <c r="G121" s="419">
        <v>0</v>
      </c>
      <c r="H121" s="419">
        <v>0</v>
      </c>
      <c r="I121" s="419">
        <v>0</v>
      </c>
      <c r="J121" s="419">
        <v>0</v>
      </c>
      <c r="K121" s="419">
        <v>0</v>
      </c>
      <c r="L121" s="419">
        <v>0</v>
      </c>
      <c r="M121" s="419">
        <v>0</v>
      </c>
      <c r="N121" s="419">
        <v>0</v>
      </c>
      <c r="O121" s="419">
        <v>0</v>
      </c>
      <c r="P121" s="419">
        <v>0</v>
      </c>
      <c r="Q121" s="421">
        <v>0</v>
      </c>
      <c r="R121" s="422" t="s">
        <v>108</v>
      </c>
      <c r="S121" s="250">
        <v>0</v>
      </c>
      <c r="T121" s="423">
        <v>0</v>
      </c>
      <c r="U121" s="422" t="s">
        <v>108</v>
      </c>
      <c r="V121" s="424">
        <v>65</v>
      </c>
      <c r="W121" s="421">
        <v>1.7523994392321794E-2</v>
      </c>
      <c r="X121" s="425"/>
      <c r="Y121" s="250">
        <v>5800</v>
      </c>
      <c r="Z121" s="421">
        <v>1.243421123152287E-3</v>
      </c>
      <c r="AA121" s="425"/>
      <c r="AB121" s="250">
        <v>0</v>
      </c>
      <c r="AC121" s="421">
        <v>0</v>
      </c>
      <c r="AD121" s="387"/>
      <c r="AE121" s="250">
        <v>0</v>
      </c>
      <c r="AF121" s="421">
        <v>0</v>
      </c>
      <c r="AG121" s="387"/>
      <c r="AH121" s="422" t="s">
        <v>108</v>
      </c>
      <c r="AI121" s="250"/>
      <c r="AJ121" s="250"/>
      <c r="AK121" s="250"/>
      <c r="AL121" s="250"/>
      <c r="AM121" s="250"/>
      <c r="AN121" s="250"/>
      <c r="AO121" s="250"/>
      <c r="AP121" s="250"/>
      <c r="AQ121" s="250"/>
      <c r="AR121" s="250"/>
      <c r="AS121" s="250"/>
      <c r="AT121" s="250"/>
      <c r="AU121" s="250"/>
      <c r="AV121" s="250">
        <v>5800</v>
      </c>
      <c r="AW121" s="250"/>
      <c r="AX121" s="250"/>
      <c r="AY121" s="250"/>
      <c r="AZ121" s="250"/>
      <c r="BA121" s="426"/>
      <c r="BB121" s="426"/>
      <c r="BC121" s="250">
        <v>5800</v>
      </c>
    </row>
    <row r="122" spans="4:55" s="379" customFormat="1" ht="13.2" x14ac:dyDescent="0.25">
      <c r="D122" s="379" t="s">
        <v>110</v>
      </c>
      <c r="E122" s="419">
        <v>0</v>
      </c>
      <c r="F122" s="419">
        <v>0</v>
      </c>
      <c r="G122" s="419">
        <v>84930</v>
      </c>
      <c r="H122" s="419"/>
      <c r="I122" s="419">
        <v>511220</v>
      </c>
      <c r="J122" s="419">
        <v>30180</v>
      </c>
      <c r="K122" s="420" t="s">
        <v>194</v>
      </c>
      <c r="L122" s="419">
        <v>54500</v>
      </c>
      <c r="M122" s="419">
        <v>322640</v>
      </c>
      <c r="N122" s="419">
        <v>0</v>
      </c>
      <c r="O122" s="419">
        <v>0</v>
      </c>
      <c r="P122" s="419">
        <v>1003470</v>
      </c>
      <c r="Q122" s="421">
        <v>5.6734896163053633E-2</v>
      </c>
      <c r="R122" s="422" t="s">
        <v>110</v>
      </c>
      <c r="S122" s="250">
        <v>30450</v>
      </c>
      <c r="T122" s="423">
        <v>6.6744407278976278E-2</v>
      </c>
      <c r="U122" s="422" t="s">
        <v>110</v>
      </c>
      <c r="V122" s="424">
        <v>8</v>
      </c>
      <c r="W122" s="421">
        <v>2.1567993098242206E-3</v>
      </c>
      <c r="X122" s="425"/>
      <c r="Y122" s="250">
        <v>170400</v>
      </c>
      <c r="Z122" s="421">
        <v>3.6530855066405118E-2</v>
      </c>
      <c r="AA122" s="425"/>
      <c r="AB122" s="250">
        <v>0</v>
      </c>
      <c r="AC122" s="421">
        <v>0</v>
      </c>
      <c r="AD122" s="387"/>
      <c r="AE122" s="250">
        <v>0</v>
      </c>
      <c r="AF122" s="421">
        <v>0</v>
      </c>
      <c r="AG122" s="387"/>
      <c r="AH122" s="422" t="s">
        <v>110</v>
      </c>
      <c r="AI122" s="250"/>
      <c r="AJ122" s="250"/>
      <c r="AK122" s="250"/>
      <c r="AL122" s="250"/>
      <c r="AM122" s="250"/>
      <c r="AN122" s="250">
        <v>3350</v>
      </c>
      <c r="AO122" s="250"/>
      <c r="AP122" s="250">
        <v>165000</v>
      </c>
      <c r="AQ122" s="250"/>
      <c r="AR122" s="250"/>
      <c r="AS122" s="250"/>
      <c r="AT122" s="250"/>
      <c r="AU122" s="250"/>
      <c r="AV122" s="250"/>
      <c r="AW122" s="250"/>
      <c r="AX122" s="250"/>
      <c r="AY122" s="250"/>
      <c r="AZ122" s="250"/>
      <c r="BA122" s="426">
        <v>2050</v>
      </c>
      <c r="BB122" s="426"/>
      <c r="BC122" s="250">
        <v>170400</v>
      </c>
    </row>
    <row r="123" spans="4:55" s="379" customFormat="1" ht="13.2" x14ac:dyDescent="0.25">
      <c r="D123" s="379" t="s">
        <v>112</v>
      </c>
      <c r="E123" s="419">
        <v>0</v>
      </c>
      <c r="F123" s="419">
        <v>0</v>
      </c>
      <c r="G123" s="419">
        <v>0</v>
      </c>
      <c r="H123" s="419">
        <v>0</v>
      </c>
      <c r="I123" s="419">
        <v>0</v>
      </c>
      <c r="J123" s="419">
        <v>0</v>
      </c>
      <c r="K123" s="419">
        <v>0</v>
      </c>
      <c r="L123" s="419">
        <v>0</v>
      </c>
      <c r="M123" s="419">
        <v>0</v>
      </c>
      <c r="N123" s="419">
        <v>0</v>
      </c>
      <c r="O123" s="419">
        <v>0</v>
      </c>
      <c r="P123" s="419">
        <v>0</v>
      </c>
      <c r="Q123" s="421">
        <v>0</v>
      </c>
      <c r="R123" s="422" t="s">
        <v>112</v>
      </c>
      <c r="S123" s="250">
        <v>0</v>
      </c>
      <c r="T123" s="423">
        <v>0</v>
      </c>
      <c r="U123" s="422" t="s">
        <v>112</v>
      </c>
      <c r="V123" s="424">
        <v>0</v>
      </c>
      <c r="W123" s="421">
        <v>0</v>
      </c>
      <c r="X123" s="425"/>
      <c r="Y123" s="250">
        <v>0</v>
      </c>
      <c r="Z123" s="421">
        <v>0</v>
      </c>
      <c r="AA123" s="425"/>
      <c r="AB123" s="250">
        <v>0</v>
      </c>
      <c r="AC123" s="421">
        <v>0</v>
      </c>
      <c r="AD123" s="387"/>
      <c r="AE123" s="250">
        <v>0</v>
      </c>
      <c r="AF123" s="421">
        <v>0</v>
      </c>
      <c r="AG123" s="387"/>
      <c r="AH123" s="422" t="s">
        <v>112</v>
      </c>
      <c r="AI123" s="250"/>
      <c r="AJ123" s="250"/>
      <c r="AK123" s="250"/>
      <c r="AL123" s="250"/>
      <c r="AM123" s="250"/>
      <c r="AN123" s="250"/>
      <c r="AO123" s="250"/>
      <c r="AP123" s="250"/>
      <c r="AQ123" s="250"/>
      <c r="AR123" s="250"/>
      <c r="AS123" s="250"/>
      <c r="AT123" s="250"/>
      <c r="AU123" s="250"/>
      <c r="AV123" s="250"/>
      <c r="AW123" s="250"/>
      <c r="AX123" s="250"/>
      <c r="AY123" s="250"/>
      <c r="AZ123" s="250"/>
      <c r="BA123" s="426"/>
      <c r="BB123" s="426"/>
      <c r="BC123" s="250">
        <v>0</v>
      </c>
    </row>
    <row r="124" spans="4:55" s="379" customFormat="1" ht="13.2" x14ac:dyDescent="0.25">
      <c r="D124" s="379" t="s">
        <v>6</v>
      </c>
      <c r="E124" s="419">
        <v>0</v>
      </c>
      <c r="F124" s="419">
        <v>0</v>
      </c>
      <c r="G124" s="419">
        <v>0</v>
      </c>
      <c r="H124" s="419">
        <v>0</v>
      </c>
      <c r="I124" s="419">
        <v>0</v>
      </c>
      <c r="J124" s="419">
        <v>0</v>
      </c>
      <c r="K124" s="419">
        <v>0</v>
      </c>
      <c r="L124" s="419">
        <v>0</v>
      </c>
      <c r="M124" s="419">
        <v>0</v>
      </c>
      <c r="N124" s="419">
        <v>0</v>
      </c>
      <c r="O124" s="419">
        <v>0</v>
      </c>
      <c r="P124" s="419">
        <v>0</v>
      </c>
      <c r="Q124" s="421">
        <v>0</v>
      </c>
      <c r="R124" s="422" t="s">
        <v>6</v>
      </c>
      <c r="S124" s="250">
        <v>0</v>
      </c>
      <c r="T124" s="423">
        <v>0</v>
      </c>
      <c r="U124" s="422" t="s">
        <v>6</v>
      </c>
      <c r="V124" s="424">
        <v>0</v>
      </c>
      <c r="W124" s="421">
        <v>0</v>
      </c>
      <c r="X124" s="425"/>
      <c r="Y124" s="250">
        <v>0</v>
      </c>
      <c r="Z124" s="421">
        <v>0</v>
      </c>
      <c r="AA124" s="425"/>
      <c r="AB124" s="250">
        <v>0</v>
      </c>
      <c r="AC124" s="421">
        <v>0</v>
      </c>
      <c r="AD124" s="387"/>
      <c r="AE124" s="250">
        <v>0</v>
      </c>
      <c r="AF124" s="421">
        <v>0</v>
      </c>
      <c r="AG124" s="387"/>
      <c r="AH124" s="422" t="s">
        <v>6</v>
      </c>
      <c r="AI124" s="250"/>
      <c r="AJ124" s="250"/>
      <c r="AK124" s="250"/>
      <c r="AL124" s="250"/>
      <c r="AM124" s="250"/>
      <c r="AN124" s="250"/>
      <c r="AO124" s="250"/>
      <c r="AP124" s="250"/>
      <c r="AQ124" s="250"/>
      <c r="AR124" s="250"/>
      <c r="AS124" s="250"/>
      <c r="AT124" s="250"/>
      <c r="AU124" s="250"/>
      <c r="AV124" s="250"/>
      <c r="AW124" s="250"/>
      <c r="AX124" s="250"/>
      <c r="AY124" s="250"/>
      <c r="AZ124" s="250"/>
      <c r="BA124" s="426"/>
      <c r="BB124" s="426"/>
      <c r="BC124" s="250">
        <v>0</v>
      </c>
    </row>
    <row r="125" spans="4:55" s="379" customFormat="1" ht="13.2" x14ac:dyDescent="0.25">
      <c r="D125" s="379" t="s">
        <v>26</v>
      </c>
      <c r="E125" s="419">
        <v>0</v>
      </c>
      <c r="F125" s="419">
        <v>0</v>
      </c>
      <c r="G125" s="419">
        <v>0</v>
      </c>
      <c r="H125" s="419">
        <v>0</v>
      </c>
      <c r="I125" s="419">
        <v>0</v>
      </c>
      <c r="J125" s="419">
        <v>0</v>
      </c>
      <c r="K125" s="419">
        <v>0</v>
      </c>
      <c r="L125" s="419">
        <v>0</v>
      </c>
      <c r="M125" s="419">
        <v>0</v>
      </c>
      <c r="N125" s="419">
        <v>0</v>
      </c>
      <c r="O125" s="419">
        <v>0</v>
      </c>
      <c r="P125" s="419">
        <v>0</v>
      </c>
      <c r="Q125" s="421">
        <v>0</v>
      </c>
      <c r="R125" s="422" t="s">
        <v>26</v>
      </c>
      <c r="S125" s="250">
        <v>0</v>
      </c>
      <c r="T125" s="423">
        <v>0</v>
      </c>
      <c r="U125" s="422" t="s">
        <v>26</v>
      </c>
      <c r="V125" s="424">
        <v>0</v>
      </c>
      <c r="W125" s="421">
        <v>0</v>
      </c>
      <c r="X125" s="425"/>
      <c r="Y125" s="250">
        <v>0</v>
      </c>
      <c r="Z125" s="421">
        <v>0</v>
      </c>
      <c r="AA125" s="425"/>
      <c r="AB125" s="250">
        <v>0</v>
      </c>
      <c r="AC125" s="421">
        <v>0</v>
      </c>
      <c r="AD125" s="387"/>
      <c r="AE125" s="250">
        <v>0</v>
      </c>
      <c r="AF125" s="421">
        <v>0</v>
      </c>
      <c r="AG125" s="387"/>
      <c r="AH125" s="422" t="s">
        <v>26</v>
      </c>
      <c r="AI125" s="250"/>
      <c r="AJ125" s="250"/>
      <c r="AK125" s="250"/>
      <c r="AL125" s="250"/>
      <c r="AM125" s="250"/>
      <c r="AN125" s="250"/>
      <c r="AO125" s="250"/>
      <c r="AP125" s="250"/>
      <c r="AQ125" s="250"/>
      <c r="AR125" s="250"/>
      <c r="AS125" s="250"/>
      <c r="AT125" s="250"/>
      <c r="AU125" s="250"/>
      <c r="AV125" s="250"/>
      <c r="AW125" s="250"/>
      <c r="AX125" s="250"/>
      <c r="AY125" s="250"/>
      <c r="AZ125" s="250"/>
      <c r="BA125" s="426"/>
      <c r="BB125" s="426"/>
      <c r="BC125" s="250">
        <v>0</v>
      </c>
    </row>
    <row r="126" spans="4:55" s="379" customFormat="1" ht="13.2" x14ac:dyDescent="0.25">
      <c r="D126" s="379" t="s">
        <v>76</v>
      </c>
      <c r="E126" s="419">
        <v>0</v>
      </c>
      <c r="F126" s="419">
        <v>0</v>
      </c>
      <c r="G126" s="419">
        <v>0</v>
      </c>
      <c r="H126" s="419">
        <v>0</v>
      </c>
      <c r="I126" s="419">
        <v>0</v>
      </c>
      <c r="J126" s="419">
        <v>0</v>
      </c>
      <c r="K126" s="419">
        <v>0</v>
      </c>
      <c r="L126" s="419">
        <v>0</v>
      </c>
      <c r="M126" s="419">
        <v>0</v>
      </c>
      <c r="N126" s="419">
        <v>0</v>
      </c>
      <c r="O126" s="419">
        <v>0</v>
      </c>
      <c r="P126" s="419">
        <v>0</v>
      </c>
      <c r="Q126" s="421">
        <v>0</v>
      </c>
      <c r="R126" s="422" t="s">
        <v>76</v>
      </c>
      <c r="S126" s="250">
        <v>0</v>
      </c>
      <c r="T126" s="423">
        <v>0</v>
      </c>
      <c r="U126" s="422" t="s">
        <v>76</v>
      </c>
      <c r="V126" s="424">
        <v>0</v>
      </c>
      <c r="W126" s="421">
        <v>0</v>
      </c>
      <c r="X126" s="425"/>
      <c r="Y126" s="250">
        <v>0</v>
      </c>
      <c r="Z126" s="421">
        <v>0</v>
      </c>
      <c r="AA126" s="425"/>
      <c r="AB126" s="250">
        <v>0</v>
      </c>
      <c r="AC126" s="421">
        <v>0</v>
      </c>
      <c r="AD126" s="387"/>
      <c r="AE126" s="250">
        <v>0</v>
      </c>
      <c r="AF126" s="421">
        <v>0</v>
      </c>
      <c r="AG126" s="387"/>
      <c r="AH126" s="422" t="s">
        <v>76</v>
      </c>
      <c r="AI126" s="250"/>
      <c r="AJ126" s="250"/>
      <c r="AK126" s="250"/>
      <c r="AL126" s="250"/>
      <c r="AM126" s="250"/>
      <c r="AN126" s="250"/>
      <c r="AO126" s="250"/>
      <c r="AP126" s="250"/>
      <c r="AQ126" s="250"/>
      <c r="AR126" s="250"/>
      <c r="AS126" s="250"/>
      <c r="AT126" s="250"/>
      <c r="AU126" s="250"/>
      <c r="AV126" s="250"/>
      <c r="AW126" s="250"/>
      <c r="AX126" s="250"/>
      <c r="AY126" s="250"/>
      <c r="AZ126" s="250"/>
      <c r="BA126" s="426"/>
      <c r="BB126" s="426"/>
      <c r="BC126" s="250">
        <v>0</v>
      </c>
    </row>
    <row r="127" spans="4:55" s="379" customFormat="1" ht="13.2" x14ac:dyDescent="0.25">
      <c r="D127" s="379" t="s">
        <v>86</v>
      </c>
      <c r="E127" s="419">
        <v>0</v>
      </c>
      <c r="F127" s="419">
        <v>0</v>
      </c>
      <c r="G127" s="419">
        <v>0</v>
      </c>
      <c r="H127" s="419">
        <v>0</v>
      </c>
      <c r="I127" s="419">
        <v>0</v>
      </c>
      <c r="J127" s="419">
        <v>0</v>
      </c>
      <c r="K127" s="419">
        <v>0</v>
      </c>
      <c r="L127" s="419">
        <v>0</v>
      </c>
      <c r="M127" s="419">
        <v>0</v>
      </c>
      <c r="N127" s="419">
        <v>0</v>
      </c>
      <c r="O127" s="419">
        <v>0</v>
      </c>
      <c r="P127" s="419">
        <v>0</v>
      </c>
      <c r="Q127" s="421">
        <v>0</v>
      </c>
      <c r="R127" s="422" t="s">
        <v>86</v>
      </c>
      <c r="S127" s="250">
        <v>0</v>
      </c>
      <c r="T127" s="423">
        <v>0</v>
      </c>
      <c r="U127" s="422" t="s">
        <v>86</v>
      </c>
      <c r="V127" s="424">
        <v>0</v>
      </c>
      <c r="W127" s="421">
        <v>0</v>
      </c>
      <c r="X127" s="425"/>
      <c r="Y127" s="250">
        <v>0</v>
      </c>
      <c r="Z127" s="421">
        <v>0</v>
      </c>
      <c r="AA127" s="425"/>
      <c r="AB127" s="250">
        <v>0</v>
      </c>
      <c r="AC127" s="421">
        <v>0</v>
      </c>
      <c r="AD127" s="387"/>
      <c r="AE127" s="250">
        <v>0</v>
      </c>
      <c r="AF127" s="421">
        <v>0</v>
      </c>
      <c r="AG127" s="387"/>
      <c r="AH127" s="422" t="s">
        <v>86</v>
      </c>
      <c r="AI127" s="250"/>
      <c r="AJ127" s="250"/>
      <c r="AK127" s="250"/>
      <c r="AL127" s="250"/>
      <c r="AM127" s="250"/>
      <c r="AN127" s="250"/>
      <c r="AO127" s="250"/>
      <c r="AP127" s="250"/>
      <c r="AQ127" s="250"/>
      <c r="AR127" s="250"/>
      <c r="AS127" s="250"/>
      <c r="AT127" s="250"/>
      <c r="AU127" s="250"/>
      <c r="AV127" s="250"/>
      <c r="AW127" s="250"/>
      <c r="AX127" s="250"/>
      <c r="AY127" s="250"/>
      <c r="AZ127" s="250"/>
      <c r="BA127" s="426"/>
      <c r="BB127" s="426"/>
      <c r="BC127" s="250">
        <v>0</v>
      </c>
    </row>
    <row r="128" spans="4:55" s="379" customFormat="1" ht="13.2" x14ac:dyDescent="0.25">
      <c r="D128" s="379" t="s">
        <v>98</v>
      </c>
      <c r="E128" s="419">
        <v>0</v>
      </c>
      <c r="F128" s="419">
        <v>0</v>
      </c>
      <c r="G128" s="419">
        <v>0</v>
      </c>
      <c r="H128" s="419">
        <v>0</v>
      </c>
      <c r="I128" s="419">
        <v>0</v>
      </c>
      <c r="J128" s="419">
        <v>0</v>
      </c>
      <c r="K128" s="419">
        <v>0</v>
      </c>
      <c r="L128" s="419">
        <v>0</v>
      </c>
      <c r="M128" s="419">
        <v>0</v>
      </c>
      <c r="N128" s="419">
        <v>0</v>
      </c>
      <c r="O128" s="419">
        <v>0</v>
      </c>
      <c r="P128" s="419">
        <v>0</v>
      </c>
      <c r="Q128" s="421">
        <v>0</v>
      </c>
      <c r="R128" s="422" t="s">
        <v>98</v>
      </c>
      <c r="S128" s="250">
        <v>0</v>
      </c>
      <c r="T128" s="423">
        <v>0</v>
      </c>
      <c r="U128" s="422" t="s">
        <v>98</v>
      </c>
      <c r="V128" s="424">
        <v>0</v>
      </c>
      <c r="W128" s="421">
        <v>0</v>
      </c>
      <c r="X128" s="425"/>
      <c r="Y128" s="250">
        <v>0</v>
      </c>
      <c r="Z128" s="421">
        <v>0</v>
      </c>
      <c r="AA128" s="425"/>
      <c r="AB128" s="250">
        <v>0</v>
      </c>
      <c r="AC128" s="421">
        <v>0</v>
      </c>
      <c r="AD128" s="387"/>
      <c r="AE128" s="250">
        <v>0</v>
      </c>
      <c r="AF128" s="421">
        <v>0</v>
      </c>
      <c r="AG128" s="387"/>
      <c r="AH128" s="422" t="s">
        <v>98</v>
      </c>
      <c r="AI128" s="250"/>
      <c r="AJ128" s="250"/>
      <c r="AK128" s="250"/>
      <c r="AL128" s="250"/>
      <c r="AM128" s="250"/>
      <c r="AN128" s="250"/>
      <c r="AO128" s="250"/>
      <c r="AP128" s="250"/>
      <c r="AQ128" s="250"/>
      <c r="AR128" s="250"/>
      <c r="AS128" s="250"/>
      <c r="AT128" s="250"/>
      <c r="AU128" s="250"/>
      <c r="AV128" s="250"/>
      <c r="AW128" s="250"/>
      <c r="AX128" s="250"/>
      <c r="AY128" s="250"/>
      <c r="AZ128" s="250"/>
      <c r="BA128" s="426"/>
      <c r="BB128" s="426"/>
      <c r="BC128" s="250">
        <v>0</v>
      </c>
    </row>
    <row r="129" spans="4:55" s="379" customFormat="1" ht="13.2" x14ac:dyDescent="0.25">
      <c r="D129" s="250"/>
      <c r="E129" s="250" t="b">
        <v>1</v>
      </c>
      <c r="F129" s="250" t="b">
        <v>1</v>
      </c>
      <c r="G129" s="250" t="b">
        <v>1</v>
      </c>
      <c r="H129" s="250" t="b">
        <v>1</v>
      </c>
      <c r="I129" s="250" t="b">
        <v>1</v>
      </c>
      <c r="J129" s="250" t="b">
        <v>1</v>
      </c>
      <c r="K129" s="250" t="b">
        <v>1</v>
      </c>
      <c r="L129" s="250" t="b">
        <v>1</v>
      </c>
      <c r="M129" s="419" t="b">
        <v>1</v>
      </c>
      <c r="N129" s="250" t="b">
        <v>1</v>
      </c>
      <c r="O129" s="250" t="b">
        <v>1</v>
      </c>
      <c r="P129" s="419"/>
      <c r="Q129" s="428" t="b">
        <f>SUM(Q73:Q128)=1</f>
        <v>1</v>
      </c>
      <c r="R129" s="394"/>
      <c r="S129" s="250"/>
      <c r="T129" s="428" t="b">
        <f t="shared" ref="T129" si="0">SUM(T73:T128)=1</f>
        <v>1</v>
      </c>
      <c r="U129" s="394"/>
      <c r="V129" s="250"/>
      <c r="W129" s="250" t="b">
        <f t="shared" ref="W129" si="1">SUM(W73:W128)=1</f>
        <v>1</v>
      </c>
      <c r="X129" s="387"/>
      <c r="Z129" s="429" t="b">
        <f>SUM(Z73:Z128)=1</f>
        <v>1</v>
      </c>
      <c r="AA129" s="430"/>
      <c r="AB129" s="250" t="b">
        <v>1</v>
      </c>
      <c r="AC129" s="250" t="b">
        <f t="shared" ref="AC129" si="2">SUM(AC73:AC128)=1</f>
        <v>1</v>
      </c>
      <c r="AD129" s="387"/>
      <c r="AE129" s="250"/>
      <c r="AF129" s="250" t="b">
        <f t="shared" ref="AF129" si="3">SUM(AF73:AF128)=1</f>
        <v>1</v>
      </c>
      <c r="AG129" s="387"/>
      <c r="AH129" s="250" t="s">
        <v>385</v>
      </c>
      <c r="AI129" s="250">
        <v>92590</v>
      </c>
      <c r="AJ129" s="250">
        <v>179370</v>
      </c>
      <c r="AK129" s="250">
        <v>113785</v>
      </c>
      <c r="AL129" s="250">
        <v>23000</v>
      </c>
      <c r="AM129" s="250">
        <v>279160</v>
      </c>
      <c r="AN129" s="250">
        <v>106500</v>
      </c>
      <c r="AO129" s="250">
        <v>0</v>
      </c>
      <c r="AP129" s="250">
        <v>308350</v>
      </c>
      <c r="AQ129" s="250">
        <v>17200</v>
      </c>
      <c r="AR129" s="250">
        <v>24700</v>
      </c>
      <c r="AS129" s="250">
        <v>252000</v>
      </c>
      <c r="AT129" s="250">
        <v>107500</v>
      </c>
      <c r="AU129" s="250">
        <v>120900</v>
      </c>
      <c r="AV129" s="250">
        <v>690800</v>
      </c>
      <c r="AW129" s="250">
        <v>873400</v>
      </c>
      <c r="AX129" s="250">
        <v>144000</v>
      </c>
      <c r="AY129" s="250">
        <v>66920</v>
      </c>
      <c r="AZ129" s="250">
        <v>106375</v>
      </c>
      <c r="BA129" s="426">
        <v>1106900</v>
      </c>
      <c r="BB129" s="426">
        <v>51100</v>
      </c>
      <c r="BC129" s="250">
        <v>4664550</v>
      </c>
    </row>
    <row r="130" spans="4:55" s="379" customFormat="1" ht="13.2" x14ac:dyDescent="0.25">
      <c r="D130" s="250" t="s">
        <v>336</v>
      </c>
      <c r="E130" s="250">
        <v>26900</v>
      </c>
      <c r="F130" s="250">
        <v>87680</v>
      </c>
      <c r="G130" s="250">
        <v>432400</v>
      </c>
      <c r="H130" s="250">
        <v>16420</v>
      </c>
      <c r="I130" s="250">
        <v>2968180</v>
      </c>
      <c r="J130" s="250">
        <v>593880</v>
      </c>
      <c r="K130" s="250">
        <v>45180</v>
      </c>
      <c r="L130" s="250">
        <v>383390</v>
      </c>
      <c r="M130" s="419">
        <v>835880</v>
      </c>
      <c r="N130" s="250">
        <v>130220</v>
      </c>
      <c r="O130" s="250">
        <v>12266410</v>
      </c>
      <c r="P130" s="419">
        <v>17655540</v>
      </c>
      <c r="Q130" s="419"/>
      <c r="R130" s="394"/>
      <c r="S130" s="419">
        <v>456218</v>
      </c>
      <c r="T130" s="419"/>
      <c r="U130" s="422" t="s">
        <v>336</v>
      </c>
      <c r="V130" s="250">
        <v>3723.3</v>
      </c>
      <c r="W130" s="250"/>
      <c r="X130" s="387"/>
      <c r="Y130" s="426">
        <v>4664550</v>
      </c>
      <c r="Z130" s="426"/>
      <c r="AA130" s="431"/>
      <c r="AB130" s="250">
        <v>3818130</v>
      </c>
      <c r="AC130" s="250"/>
      <c r="AD130" s="387"/>
      <c r="AE130" s="250">
        <v>16360</v>
      </c>
      <c r="AF130" s="250"/>
      <c r="AG130" s="387"/>
      <c r="AH130" s="250" t="s">
        <v>386</v>
      </c>
      <c r="AI130" s="250">
        <v>92590</v>
      </c>
      <c r="AJ130" s="250">
        <v>179370</v>
      </c>
      <c r="AK130" s="250">
        <v>113785</v>
      </c>
      <c r="AL130" s="250">
        <v>23000</v>
      </c>
      <c r="AM130" s="250">
        <v>279160</v>
      </c>
      <c r="AN130" s="250">
        <v>106500</v>
      </c>
      <c r="AO130" s="250">
        <v>0</v>
      </c>
      <c r="AP130" s="250">
        <v>308350</v>
      </c>
      <c r="AQ130" s="250">
        <v>17200</v>
      </c>
      <c r="AR130" s="250">
        <v>24700</v>
      </c>
      <c r="AS130" s="250">
        <v>252000</v>
      </c>
      <c r="AT130" s="250">
        <v>107500</v>
      </c>
      <c r="AU130" s="250">
        <v>120900</v>
      </c>
      <c r="AV130" s="250">
        <v>690800</v>
      </c>
      <c r="AW130" s="250">
        <v>873400</v>
      </c>
      <c r="AX130" s="250">
        <v>144000</v>
      </c>
      <c r="AY130" s="250">
        <v>66920</v>
      </c>
      <c r="AZ130" s="250">
        <v>106375</v>
      </c>
      <c r="BA130" s="426">
        <v>1106900</v>
      </c>
      <c r="BB130" s="426">
        <v>51100</v>
      </c>
      <c r="BC130" s="250">
        <v>4664550</v>
      </c>
    </row>
    <row r="131" spans="4:55" s="379" customFormat="1" ht="13.2" x14ac:dyDescent="0.25">
      <c r="D131" s="250" t="s">
        <v>337</v>
      </c>
      <c r="E131" s="432">
        <v>0</v>
      </c>
      <c r="F131" s="432"/>
      <c r="G131" s="432">
        <v>0</v>
      </c>
      <c r="H131" s="432">
        <v>0</v>
      </c>
      <c r="I131" s="432">
        <v>262910</v>
      </c>
      <c r="J131" s="432">
        <v>134240</v>
      </c>
      <c r="K131" s="432">
        <v>45180</v>
      </c>
      <c r="L131" s="432">
        <v>46940</v>
      </c>
      <c r="M131" s="432">
        <v>153620</v>
      </c>
      <c r="N131" s="432">
        <v>42860</v>
      </c>
      <c r="O131" s="432">
        <v>33780</v>
      </c>
      <c r="P131" s="432">
        <v>719530</v>
      </c>
      <c r="Q131" s="432"/>
      <c r="R131" s="394"/>
      <c r="S131" s="250">
        <v>0</v>
      </c>
      <c r="T131" s="250"/>
      <c r="U131" s="422" t="s">
        <v>337</v>
      </c>
      <c r="V131" s="250">
        <v>14.1</v>
      </c>
      <c r="W131" s="250"/>
      <c r="X131" s="387"/>
      <c r="Y131" s="250"/>
      <c r="Z131" s="250"/>
      <c r="AA131" s="387"/>
      <c r="AB131" s="250">
        <v>3000</v>
      </c>
      <c r="AC131" s="250"/>
      <c r="AD131" s="387"/>
      <c r="AE131" s="250"/>
      <c r="AF131" s="250"/>
      <c r="AG131" s="387"/>
      <c r="AH131" s="250"/>
      <c r="AI131" s="250"/>
      <c r="AJ131" s="250"/>
      <c r="AK131" s="250"/>
      <c r="AL131" s="250"/>
      <c r="AM131" s="250"/>
      <c r="AN131" s="250"/>
      <c r="AO131" s="250"/>
      <c r="AP131" s="250"/>
      <c r="AQ131" s="250"/>
      <c r="AR131" s="250"/>
      <c r="AS131" s="250"/>
      <c r="AT131" s="250"/>
      <c r="AU131" s="250"/>
      <c r="AV131" s="250"/>
      <c r="AW131" s="250"/>
      <c r="AX131" s="250"/>
      <c r="AY131" s="250"/>
      <c r="AZ131" s="250"/>
      <c r="BA131" s="250"/>
      <c r="BB131" s="250"/>
      <c r="BC131" s="250" t="b">
        <v>1</v>
      </c>
    </row>
    <row r="132" spans="4:55" x14ac:dyDescent="0.3">
      <c r="D132" s="168" t="s">
        <v>339</v>
      </c>
      <c r="E132" s="250">
        <v>54</v>
      </c>
      <c r="F132" s="250"/>
      <c r="G132" s="250">
        <v>50</v>
      </c>
      <c r="H132" s="250">
        <v>52</v>
      </c>
      <c r="I132" s="250">
        <v>42</v>
      </c>
      <c r="J132" s="250">
        <v>40</v>
      </c>
      <c r="K132" s="250">
        <v>48</v>
      </c>
      <c r="L132" s="250">
        <v>45</v>
      </c>
      <c r="M132" s="250">
        <v>36</v>
      </c>
      <c r="N132" s="250">
        <v>53</v>
      </c>
      <c r="O132" s="250">
        <v>50</v>
      </c>
      <c r="P132" s="250"/>
      <c r="Q132" s="250"/>
      <c r="R132" s="394"/>
      <c r="S132" s="250"/>
      <c r="T132" s="250"/>
      <c r="U132" s="433" t="s">
        <v>339</v>
      </c>
      <c r="V132" s="250">
        <v>30</v>
      </c>
      <c r="W132" s="250"/>
      <c r="X132" s="387"/>
      <c r="Y132" s="250">
        <v>22</v>
      </c>
      <c r="Z132" s="250"/>
      <c r="AA132" s="387"/>
      <c r="AB132" s="250">
        <v>45</v>
      </c>
      <c r="AC132" s="250"/>
      <c r="AD132" s="387"/>
      <c r="AE132" s="250"/>
      <c r="AF132" s="250"/>
      <c r="AG132" s="387"/>
      <c r="AH132" s="250" t="s">
        <v>387</v>
      </c>
      <c r="AI132" s="250">
        <v>92590</v>
      </c>
      <c r="AJ132" s="250">
        <v>179370</v>
      </c>
      <c r="AK132" s="250">
        <v>113785</v>
      </c>
      <c r="AL132" s="250">
        <v>23000</v>
      </c>
      <c r="AM132" s="250">
        <v>279160</v>
      </c>
      <c r="AN132" s="250">
        <v>106500</v>
      </c>
      <c r="AO132" s="250"/>
      <c r="AP132" s="250">
        <v>308350</v>
      </c>
      <c r="AQ132" s="250">
        <v>17200</v>
      </c>
      <c r="AR132" s="250">
        <v>24700</v>
      </c>
      <c r="AS132" s="250">
        <v>252000</v>
      </c>
      <c r="AT132" s="250">
        <v>107500</v>
      </c>
      <c r="AU132" s="250">
        <v>120900</v>
      </c>
      <c r="AV132" s="250">
        <v>690800</v>
      </c>
      <c r="AW132" s="250">
        <v>873400</v>
      </c>
      <c r="AX132" s="250">
        <v>144000</v>
      </c>
      <c r="AY132" s="250">
        <v>66920</v>
      </c>
      <c r="AZ132" s="250">
        <v>106375</v>
      </c>
      <c r="BA132" s="250">
        <v>1106900</v>
      </c>
      <c r="BB132" s="250">
        <v>51100</v>
      </c>
      <c r="BC132" s="250"/>
    </row>
    <row r="133" spans="4:55" x14ac:dyDescent="0.3">
      <c r="U133">
        <v>0</v>
      </c>
      <c r="V133">
        <v>0</v>
      </c>
      <c r="Y133">
        <v>0</v>
      </c>
      <c r="AE133" s="91"/>
      <c r="AH133" s="91"/>
      <c r="AK133" s="91"/>
      <c r="AN133" s="91"/>
    </row>
    <row r="134" spans="4:55" x14ac:dyDescent="0.3">
      <c r="X134"/>
      <c r="Y134" s="91"/>
      <c r="Z134" s="91"/>
      <c r="AF134" s="91"/>
      <c r="AG134"/>
      <c r="AI134" s="91"/>
      <c r="AL134" s="91"/>
    </row>
    <row r="135" spans="4:55" x14ac:dyDescent="0.3">
      <c r="X135"/>
      <c r="AA135"/>
      <c r="AD135"/>
      <c r="AG135"/>
    </row>
    <row r="136" spans="4:55" x14ac:dyDescent="0.3">
      <c r="X136"/>
      <c r="AA136"/>
      <c r="AD136"/>
      <c r="AG136"/>
    </row>
    <row r="137" spans="4:55" x14ac:dyDescent="0.3">
      <c r="X137"/>
      <c r="AA137"/>
      <c r="AD137"/>
      <c r="AG137"/>
    </row>
    <row r="138" spans="4:55" x14ac:dyDescent="0.3">
      <c r="X138"/>
      <c r="AA138"/>
      <c r="AD138"/>
      <c r="AG138"/>
    </row>
    <row r="139" spans="4:55" x14ac:dyDescent="0.3">
      <c r="X139"/>
      <c r="AA139"/>
      <c r="AD139"/>
      <c r="AG139"/>
    </row>
    <row r="140" spans="4:55" x14ac:dyDescent="0.3">
      <c r="X140"/>
      <c r="AA140"/>
      <c r="AD140"/>
      <c r="AG140"/>
    </row>
    <row r="141" spans="4:55" x14ac:dyDescent="0.3">
      <c r="X141"/>
      <c r="AA141"/>
      <c r="AD141"/>
      <c r="AG141"/>
    </row>
    <row r="142" spans="4:55" x14ac:dyDescent="0.3">
      <c r="X142"/>
      <c r="AA142"/>
      <c r="AD142"/>
      <c r="AG142"/>
    </row>
    <row r="143" spans="4:55" x14ac:dyDescent="0.3">
      <c r="X143"/>
      <c r="AA143"/>
      <c r="AD143"/>
      <c r="AG143"/>
    </row>
    <row r="144" spans="4:55" x14ac:dyDescent="0.3">
      <c r="X144"/>
      <c r="AA144"/>
      <c r="AD144"/>
      <c r="AG144"/>
    </row>
    <row r="145" customFormat="1" x14ac:dyDescent="0.3"/>
    <row r="146" customFormat="1" x14ac:dyDescent="0.3"/>
    <row r="147" customFormat="1" x14ac:dyDescent="0.3"/>
    <row r="148" customFormat="1" x14ac:dyDescent="0.3"/>
    <row r="149" customFormat="1" x14ac:dyDescent="0.3"/>
    <row r="150" customFormat="1" x14ac:dyDescent="0.3"/>
    <row r="151" customFormat="1" x14ac:dyDescent="0.3"/>
    <row r="152" customFormat="1" x14ac:dyDescent="0.3"/>
    <row r="153" customFormat="1" x14ac:dyDescent="0.3"/>
    <row r="154" customFormat="1" x14ac:dyDescent="0.3"/>
    <row r="155" customFormat="1" x14ac:dyDescent="0.3"/>
    <row r="156" customFormat="1" x14ac:dyDescent="0.3"/>
    <row r="157" customFormat="1" x14ac:dyDescent="0.3"/>
    <row r="158" customFormat="1" x14ac:dyDescent="0.3"/>
    <row r="159" customFormat="1" x14ac:dyDescent="0.3"/>
    <row r="160" customFormat="1" x14ac:dyDescent="0.3"/>
    <row r="161" customFormat="1" x14ac:dyDescent="0.3"/>
    <row r="162" customFormat="1" x14ac:dyDescent="0.3"/>
    <row r="163" customFormat="1" x14ac:dyDescent="0.3"/>
    <row r="164" customFormat="1" x14ac:dyDescent="0.3"/>
    <row r="165" customFormat="1" x14ac:dyDescent="0.3"/>
    <row r="166" customFormat="1" x14ac:dyDescent="0.3"/>
    <row r="167" customFormat="1" x14ac:dyDescent="0.3"/>
    <row r="168" customFormat="1" x14ac:dyDescent="0.3"/>
    <row r="169" customFormat="1" x14ac:dyDescent="0.3"/>
    <row r="170" customFormat="1" x14ac:dyDescent="0.3"/>
    <row r="171" customFormat="1" x14ac:dyDescent="0.3"/>
    <row r="172" customFormat="1" x14ac:dyDescent="0.3"/>
    <row r="173" customFormat="1" x14ac:dyDescent="0.3"/>
    <row r="174" customFormat="1" x14ac:dyDescent="0.3"/>
    <row r="175" customFormat="1" x14ac:dyDescent="0.3"/>
    <row r="176" customFormat="1" x14ac:dyDescent="0.3"/>
    <row r="177" customFormat="1" x14ac:dyDescent="0.3"/>
    <row r="178" customFormat="1" x14ac:dyDescent="0.3"/>
    <row r="179" customFormat="1" x14ac:dyDescent="0.3"/>
    <row r="180" customFormat="1" x14ac:dyDescent="0.3"/>
    <row r="181" customFormat="1" x14ac:dyDescent="0.3"/>
    <row r="182" customFormat="1" x14ac:dyDescent="0.3"/>
    <row r="183" customFormat="1" x14ac:dyDescent="0.3"/>
    <row r="184" customFormat="1" x14ac:dyDescent="0.3"/>
    <row r="185" customFormat="1" x14ac:dyDescent="0.3"/>
    <row r="186" customFormat="1" x14ac:dyDescent="0.3"/>
    <row r="187" customFormat="1" x14ac:dyDescent="0.3"/>
    <row r="188" customFormat="1" x14ac:dyDescent="0.3"/>
    <row r="189" customFormat="1" x14ac:dyDescent="0.3"/>
    <row r="190" customFormat="1" x14ac:dyDescent="0.3"/>
    <row r="191" customFormat="1" x14ac:dyDescent="0.3"/>
    <row r="192" customFormat="1" x14ac:dyDescent="0.3"/>
    <row r="193" customFormat="1" x14ac:dyDescent="0.3"/>
    <row r="194" customFormat="1" x14ac:dyDescent="0.3"/>
    <row r="195" customFormat="1" x14ac:dyDescent="0.3"/>
    <row r="196" customFormat="1" x14ac:dyDescent="0.3"/>
    <row r="197" customFormat="1" x14ac:dyDescent="0.3"/>
    <row r="198" customFormat="1" x14ac:dyDescent="0.3"/>
    <row r="199" customFormat="1" x14ac:dyDescent="0.3"/>
    <row r="200" customFormat="1" x14ac:dyDescent="0.3"/>
    <row r="201" customFormat="1" x14ac:dyDescent="0.3"/>
    <row r="202" customFormat="1" x14ac:dyDescent="0.3"/>
    <row r="203" customFormat="1" x14ac:dyDescent="0.3"/>
    <row r="204" customFormat="1" x14ac:dyDescent="0.3"/>
    <row r="205" customFormat="1" x14ac:dyDescent="0.3"/>
    <row r="206" customFormat="1" x14ac:dyDescent="0.3"/>
    <row r="207" customFormat="1" x14ac:dyDescent="0.3"/>
    <row r="208" customFormat="1" x14ac:dyDescent="0.3"/>
    <row r="209" customFormat="1" x14ac:dyDescent="0.3"/>
    <row r="210" customFormat="1" x14ac:dyDescent="0.3"/>
    <row r="211" customFormat="1" x14ac:dyDescent="0.3"/>
    <row r="212" customFormat="1" x14ac:dyDescent="0.3"/>
    <row r="213" customFormat="1" x14ac:dyDescent="0.3"/>
    <row r="214" customFormat="1" x14ac:dyDescent="0.3"/>
    <row r="215" customFormat="1" x14ac:dyDescent="0.3"/>
    <row r="216" customFormat="1" x14ac:dyDescent="0.3"/>
    <row r="217" customFormat="1" x14ac:dyDescent="0.3"/>
    <row r="218" customFormat="1" x14ac:dyDescent="0.3"/>
    <row r="219" customFormat="1" x14ac:dyDescent="0.3"/>
    <row r="220" customFormat="1" x14ac:dyDescent="0.3"/>
    <row r="221" customFormat="1" x14ac:dyDescent="0.3"/>
    <row r="222" customFormat="1" x14ac:dyDescent="0.3"/>
    <row r="223" customFormat="1" x14ac:dyDescent="0.3"/>
    <row r="224" customFormat="1" x14ac:dyDescent="0.3"/>
    <row r="225" customFormat="1" x14ac:dyDescent="0.3"/>
    <row r="226" customFormat="1" x14ac:dyDescent="0.3"/>
    <row r="227" customFormat="1" x14ac:dyDescent="0.3"/>
    <row r="228" customFormat="1" x14ac:dyDescent="0.3"/>
    <row r="229" customFormat="1" x14ac:dyDescent="0.3"/>
    <row r="230" customFormat="1" x14ac:dyDescent="0.3"/>
    <row r="231" customFormat="1" x14ac:dyDescent="0.3"/>
    <row r="232" customFormat="1" x14ac:dyDescent="0.3"/>
    <row r="233" customFormat="1" x14ac:dyDescent="0.3"/>
    <row r="234" customFormat="1" x14ac:dyDescent="0.3"/>
    <row r="235" customFormat="1" x14ac:dyDescent="0.3"/>
    <row r="236" customFormat="1" x14ac:dyDescent="0.3"/>
    <row r="237" customFormat="1" x14ac:dyDescent="0.3"/>
    <row r="238" customFormat="1" x14ac:dyDescent="0.3"/>
    <row r="239" customFormat="1" x14ac:dyDescent="0.3"/>
    <row r="240" customFormat="1" x14ac:dyDescent="0.3"/>
    <row r="241" customFormat="1" x14ac:dyDescent="0.3"/>
    <row r="242" customFormat="1" x14ac:dyDescent="0.3"/>
    <row r="243" customFormat="1" x14ac:dyDescent="0.3"/>
    <row r="244" customFormat="1" x14ac:dyDescent="0.3"/>
    <row r="245" customFormat="1" x14ac:dyDescent="0.3"/>
    <row r="246" customFormat="1" x14ac:dyDescent="0.3"/>
    <row r="247" customFormat="1" x14ac:dyDescent="0.3"/>
    <row r="248" customFormat="1" x14ac:dyDescent="0.3"/>
    <row r="249" customFormat="1" x14ac:dyDescent="0.3"/>
    <row r="250" customFormat="1" x14ac:dyDescent="0.3"/>
    <row r="251" customFormat="1" x14ac:dyDescent="0.3"/>
    <row r="252" customFormat="1" x14ac:dyDescent="0.3"/>
    <row r="253" customFormat="1" x14ac:dyDescent="0.3"/>
    <row r="254" customFormat="1" x14ac:dyDescent="0.3"/>
    <row r="255" customFormat="1" x14ac:dyDescent="0.3"/>
    <row r="256" customFormat="1" x14ac:dyDescent="0.3"/>
    <row r="257" customFormat="1" x14ac:dyDescent="0.3"/>
    <row r="258" customFormat="1" x14ac:dyDescent="0.3"/>
    <row r="259" customFormat="1" x14ac:dyDescent="0.3"/>
    <row r="260" customFormat="1" x14ac:dyDescent="0.3"/>
    <row r="261" customFormat="1" x14ac:dyDescent="0.3"/>
    <row r="262" customFormat="1" x14ac:dyDescent="0.3"/>
    <row r="263" customFormat="1" x14ac:dyDescent="0.3"/>
    <row r="264" customFormat="1" x14ac:dyDescent="0.3"/>
    <row r="265" customFormat="1" x14ac:dyDescent="0.3"/>
    <row r="266" customFormat="1" x14ac:dyDescent="0.3"/>
    <row r="267" customFormat="1" x14ac:dyDescent="0.3"/>
    <row r="268" customFormat="1" x14ac:dyDescent="0.3"/>
    <row r="269" customFormat="1" x14ac:dyDescent="0.3"/>
    <row r="270" customFormat="1" x14ac:dyDescent="0.3"/>
    <row r="271" customFormat="1" x14ac:dyDescent="0.3"/>
    <row r="272" customFormat="1" x14ac:dyDescent="0.3"/>
    <row r="273" customFormat="1" x14ac:dyDescent="0.3"/>
    <row r="274" customFormat="1" x14ac:dyDescent="0.3"/>
    <row r="275" customFormat="1" x14ac:dyDescent="0.3"/>
    <row r="276" customFormat="1" x14ac:dyDescent="0.3"/>
    <row r="277" customFormat="1" x14ac:dyDescent="0.3"/>
    <row r="278" customFormat="1" x14ac:dyDescent="0.3"/>
    <row r="279" customFormat="1" x14ac:dyDescent="0.3"/>
    <row r="280" customFormat="1" x14ac:dyDescent="0.3"/>
    <row r="281" customFormat="1" x14ac:dyDescent="0.3"/>
    <row r="282" customFormat="1" x14ac:dyDescent="0.3"/>
    <row r="283" customFormat="1" x14ac:dyDescent="0.3"/>
    <row r="284" customFormat="1" x14ac:dyDescent="0.3"/>
    <row r="285" customFormat="1" x14ac:dyDescent="0.3"/>
    <row r="286" customFormat="1" x14ac:dyDescent="0.3"/>
    <row r="287" customFormat="1" x14ac:dyDescent="0.3"/>
    <row r="288" customFormat="1" x14ac:dyDescent="0.3"/>
    <row r="289" customFormat="1" x14ac:dyDescent="0.3"/>
    <row r="290" customFormat="1" x14ac:dyDescent="0.3"/>
    <row r="291" customFormat="1" x14ac:dyDescent="0.3"/>
    <row r="292" customFormat="1" x14ac:dyDescent="0.3"/>
    <row r="293" customFormat="1" x14ac:dyDescent="0.3"/>
    <row r="294" customFormat="1" x14ac:dyDescent="0.3"/>
    <row r="295" customFormat="1" x14ac:dyDescent="0.3"/>
    <row r="296" customFormat="1" x14ac:dyDescent="0.3"/>
    <row r="297" customFormat="1" x14ac:dyDescent="0.3"/>
    <row r="298" customFormat="1" x14ac:dyDescent="0.3"/>
    <row r="299" customFormat="1" x14ac:dyDescent="0.3"/>
    <row r="300" customFormat="1" x14ac:dyDescent="0.3"/>
    <row r="301" customFormat="1" x14ac:dyDescent="0.3"/>
    <row r="302" customFormat="1" x14ac:dyDescent="0.3"/>
    <row r="303" customFormat="1" x14ac:dyDescent="0.3"/>
    <row r="304" customFormat="1" x14ac:dyDescent="0.3"/>
    <row r="305" customFormat="1" x14ac:dyDescent="0.3"/>
    <row r="306" customFormat="1" x14ac:dyDescent="0.3"/>
    <row r="307" customFormat="1" x14ac:dyDescent="0.3"/>
    <row r="308" customFormat="1" x14ac:dyDescent="0.3"/>
    <row r="309" customFormat="1" x14ac:dyDescent="0.3"/>
    <row r="310" customFormat="1" x14ac:dyDescent="0.3"/>
    <row r="311" customFormat="1" x14ac:dyDescent="0.3"/>
    <row r="312" customFormat="1" x14ac:dyDescent="0.3"/>
    <row r="313" customFormat="1" x14ac:dyDescent="0.3"/>
    <row r="314" customFormat="1" x14ac:dyDescent="0.3"/>
    <row r="315" customFormat="1" x14ac:dyDescent="0.3"/>
    <row r="316" customFormat="1" x14ac:dyDescent="0.3"/>
    <row r="317" customFormat="1" x14ac:dyDescent="0.3"/>
    <row r="318" customFormat="1" x14ac:dyDescent="0.3"/>
    <row r="319" customFormat="1" x14ac:dyDescent="0.3"/>
    <row r="320" customFormat="1" x14ac:dyDescent="0.3"/>
    <row r="321" customFormat="1" x14ac:dyDescent="0.3"/>
    <row r="322" customFormat="1" x14ac:dyDescent="0.3"/>
    <row r="323" customFormat="1" x14ac:dyDescent="0.3"/>
    <row r="324" customFormat="1" x14ac:dyDescent="0.3"/>
    <row r="325" customFormat="1" x14ac:dyDescent="0.3"/>
    <row r="326" customFormat="1" x14ac:dyDescent="0.3"/>
    <row r="327" customFormat="1" x14ac:dyDescent="0.3"/>
    <row r="328" customFormat="1" x14ac:dyDescent="0.3"/>
    <row r="329" customFormat="1" x14ac:dyDescent="0.3"/>
    <row r="330" customFormat="1" x14ac:dyDescent="0.3"/>
    <row r="331" customFormat="1" x14ac:dyDescent="0.3"/>
    <row r="332" customFormat="1" x14ac:dyDescent="0.3"/>
    <row r="333" customFormat="1" x14ac:dyDescent="0.3"/>
    <row r="334" customFormat="1" x14ac:dyDescent="0.3"/>
    <row r="335" customFormat="1" x14ac:dyDescent="0.3"/>
    <row r="336" customFormat="1" x14ac:dyDescent="0.3"/>
    <row r="337" customFormat="1" x14ac:dyDescent="0.3"/>
    <row r="338" customFormat="1" x14ac:dyDescent="0.3"/>
    <row r="339" customFormat="1" x14ac:dyDescent="0.3"/>
    <row r="340" customFormat="1" x14ac:dyDescent="0.3"/>
    <row r="341" customFormat="1" x14ac:dyDescent="0.3"/>
    <row r="342" customFormat="1" x14ac:dyDescent="0.3"/>
    <row r="343" customFormat="1" x14ac:dyDescent="0.3"/>
    <row r="344" customFormat="1" x14ac:dyDescent="0.3"/>
    <row r="345" customFormat="1" x14ac:dyDescent="0.3"/>
    <row r="346" customFormat="1" x14ac:dyDescent="0.3"/>
    <row r="347" customFormat="1" x14ac:dyDescent="0.3"/>
    <row r="348" customFormat="1" x14ac:dyDescent="0.3"/>
    <row r="349" customFormat="1" x14ac:dyDescent="0.3"/>
    <row r="350" customFormat="1" x14ac:dyDescent="0.3"/>
    <row r="351" customFormat="1" x14ac:dyDescent="0.3"/>
    <row r="352" customFormat="1" x14ac:dyDescent="0.3"/>
    <row r="353" customFormat="1" x14ac:dyDescent="0.3"/>
    <row r="354" customFormat="1" x14ac:dyDescent="0.3"/>
    <row r="355" customFormat="1" x14ac:dyDescent="0.3"/>
    <row r="356" customFormat="1" x14ac:dyDescent="0.3"/>
    <row r="357" customFormat="1" x14ac:dyDescent="0.3"/>
    <row r="358" customFormat="1" x14ac:dyDescent="0.3"/>
    <row r="359" customFormat="1" x14ac:dyDescent="0.3"/>
    <row r="360" customFormat="1" x14ac:dyDescent="0.3"/>
    <row r="361" customFormat="1" x14ac:dyDescent="0.3"/>
    <row r="362" customFormat="1" x14ac:dyDescent="0.3"/>
    <row r="363" customFormat="1" x14ac:dyDescent="0.3"/>
    <row r="364" customFormat="1" x14ac:dyDescent="0.3"/>
    <row r="365" customFormat="1" x14ac:dyDescent="0.3"/>
    <row r="366" customFormat="1" x14ac:dyDescent="0.3"/>
    <row r="367" customFormat="1" x14ac:dyDescent="0.3"/>
    <row r="368" customFormat="1" x14ac:dyDescent="0.3"/>
    <row r="369" customFormat="1" x14ac:dyDescent="0.3"/>
    <row r="370" customFormat="1" x14ac:dyDescent="0.3"/>
    <row r="371" customFormat="1" x14ac:dyDescent="0.3"/>
    <row r="372" customFormat="1" x14ac:dyDescent="0.3"/>
    <row r="373" customFormat="1" x14ac:dyDescent="0.3"/>
    <row r="374" customFormat="1" x14ac:dyDescent="0.3"/>
    <row r="375" customFormat="1" x14ac:dyDescent="0.3"/>
    <row r="376" customFormat="1" x14ac:dyDescent="0.3"/>
    <row r="377" customFormat="1" x14ac:dyDescent="0.3"/>
    <row r="378" customFormat="1" x14ac:dyDescent="0.3"/>
    <row r="379" customFormat="1" x14ac:dyDescent="0.3"/>
    <row r="380" customFormat="1" x14ac:dyDescent="0.3"/>
    <row r="381" customFormat="1" x14ac:dyDescent="0.3"/>
    <row r="382" customFormat="1" x14ac:dyDescent="0.3"/>
    <row r="383" customFormat="1" x14ac:dyDescent="0.3"/>
    <row r="384" customFormat="1" x14ac:dyDescent="0.3"/>
    <row r="385" customFormat="1" x14ac:dyDescent="0.3"/>
    <row r="386" customFormat="1" x14ac:dyDescent="0.3"/>
    <row r="387" customFormat="1" x14ac:dyDescent="0.3"/>
    <row r="388" customFormat="1" x14ac:dyDescent="0.3"/>
    <row r="389" customFormat="1" x14ac:dyDescent="0.3"/>
    <row r="390" customFormat="1" x14ac:dyDescent="0.3"/>
    <row r="391" customFormat="1" x14ac:dyDescent="0.3"/>
    <row r="392" customFormat="1" x14ac:dyDescent="0.3"/>
    <row r="393" customFormat="1" x14ac:dyDescent="0.3"/>
    <row r="394" customFormat="1" x14ac:dyDescent="0.3"/>
    <row r="395" customFormat="1" x14ac:dyDescent="0.3"/>
    <row r="396" customFormat="1" x14ac:dyDescent="0.3"/>
    <row r="397" customFormat="1" x14ac:dyDescent="0.3"/>
    <row r="398" customFormat="1" x14ac:dyDescent="0.3"/>
    <row r="399" customFormat="1" x14ac:dyDescent="0.3"/>
    <row r="400" customFormat="1" x14ac:dyDescent="0.3"/>
    <row r="401" customFormat="1" x14ac:dyDescent="0.3"/>
    <row r="402" customFormat="1" x14ac:dyDescent="0.3"/>
    <row r="403" customFormat="1" x14ac:dyDescent="0.3"/>
    <row r="404" customFormat="1" x14ac:dyDescent="0.3"/>
    <row r="405" customFormat="1" x14ac:dyDescent="0.3"/>
    <row r="406" customFormat="1" x14ac:dyDescent="0.3"/>
    <row r="407" customFormat="1" x14ac:dyDescent="0.3"/>
    <row r="408" customFormat="1" x14ac:dyDescent="0.3"/>
    <row r="409" customFormat="1" x14ac:dyDescent="0.3"/>
    <row r="410" customFormat="1" x14ac:dyDescent="0.3"/>
    <row r="411" customFormat="1" x14ac:dyDescent="0.3"/>
    <row r="412" customFormat="1" x14ac:dyDescent="0.3"/>
    <row r="413" customFormat="1" x14ac:dyDescent="0.3"/>
    <row r="414" customFormat="1" x14ac:dyDescent="0.3"/>
    <row r="415" customFormat="1" x14ac:dyDescent="0.3"/>
    <row r="416" customFormat="1" x14ac:dyDescent="0.3"/>
    <row r="417" customFormat="1" x14ac:dyDescent="0.3"/>
    <row r="418" customFormat="1" x14ac:dyDescent="0.3"/>
    <row r="419" customFormat="1" x14ac:dyDescent="0.3"/>
    <row r="420" customFormat="1" x14ac:dyDescent="0.3"/>
    <row r="421" customFormat="1" x14ac:dyDescent="0.3"/>
    <row r="422" customFormat="1" x14ac:dyDescent="0.3"/>
    <row r="423" customFormat="1" x14ac:dyDescent="0.3"/>
    <row r="424" customFormat="1" x14ac:dyDescent="0.3"/>
    <row r="425" customFormat="1" x14ac:dyDescent="0.3"/>
    <row r="426" customFormat="1" x14ac:dyDescent="0.3"/>
    <row r="427" customFormat="1" x14ac:dyDescent="0.3"/>
    <row r="428" customFormat="1" x14ac:dyDescent="0.3"/>
    <row r="429" customFormat="1" x14ac:dyDescent="0.3"/>
    <row r="430" customFormat="1" x14ac:dyDescent="0.3"/>
    <row r="431" customFormat="1" x14ac:dyDescent="0.3"/>
    <row r="432" customFormat="1" x14ac:dyDescent="0.3"/>
    <row r="433" customFormat="1" x14ac:dyDescent="0.3"/>
    <row r="434" customFormat="1" x14ac:dyDescent="0.3"/>
    <row r="435" customFormat="1" x14ac:dyDescent="0.3"/>
    <row r="436" customFormat="1" x14ac:dyDescent="0.3"/>
    <row r="437" customFormat="1" x14ac:dyDescent="0.3"/>
    <row r="438" customFormat="1" x14ac:dyDescent="0.3"/>
    <row r="439" customFormat="1" x14ac:dyDescent="0.3"/>
    <row r="440" customFormat="1" x14ac:dyDescent="0.3"/>
    <row r="441" customFormat="1" x14ac:dyDescent="0.3"/>
    <row r="442" customFormat="1" x14ac:dyDescent="0.3"/>
    <row r="443" customFormat="1" x14ac:dyDescent="0.3"/>
    <row r="444" customFormat="1" x14ac:dyDescent="0.3"/>
    <row r="445" customFormat="1" x14ac:dyDescent="0.3"/>
    <row r="446" customFormat="1" x14ac:dyDescent="0.3"/>
    <row r="447" customFormat="1" x14ac:dyDescent="0.3"/>
    <row r="448" customFormat="1" x14ac:dyDescent="0.3"/>
    <row r="449" customFormat="1" x14ac:dyDescent="0.3"/>
    <row r="450" customFormat="1" x14ac:dyDescent="0.3"/>
    <row r="451" customFormat="1" x14ac:dyDescent="0.3"/>
    <row r="452" customFormat="1" x14ac:dyDescent="0.3"/>
    <row r="453" customFormat="1" x14ac:dyDescent="0.3"/>
    <row r="454" customFormat="1" x14ac:dyDescent="0.3"/>
    <row r="455" customFormat="1" x14ac:dyDescent="0.3"/>
    <row r="456" customFormat="1" x14ac:dyDescent="0.3"/>
    <row r="457" customFormat="1" x14ac:dyDescent="0.3"/>
    <row r="458" customFormat="1" x14ac:dyDescent="0.3"/>
    <row r="459" customFormat="1" x14ac:dyDescent="0.3"/>
    <row r="460" customFormat="1" x14ac:dyDescent="0.3"/>
    <row r="461" customFormat="1" x14ac:dyDescent="0.3"/>
    <row r="462" customFormat="1" x14ac:dyDescent="0.3"/>
    <row r="463" customFormat="1" x14ac:dyDescent="0.3"/>
    <row r="464" customFormat="1" x14ac:dyDescent="0.3"/>
    <row r="465" customFormat="1" x14ac:dyDescent="0.3"/>
    <row r="466" customFormat="1" x14ac:dyDescent="0.3"/>
    <row r="467" customFormat="1" x14ac:dyDescent="0.3"/>
    <row r="468" customFormat="1" x14ac:dyDescent="0.3"/>
    <row r="469" customFormat="1" x14ac:dyDescent="0.3"/>
    <row r="470" customFormat="1" x14ac:dyDescent="0.3"/>
    <row r="471" customFormat="1" x14ac:dyDescent="0.3"/>
    <row r="472" customFormat="1" x14ac:dyDescent="0.3"/>
    <row r="473" customFormat="1" x14ac:dyDescent="0.3"/>
    <row r="474" customFormat="1" x14ac:dyDescent="0.3"/>
    <row r="475" customFormat="1" x14ac:dyDescent="0.3"/>
    <row r="476" customFormat="1" x14ac:dyDescent="0.3"/>
    <row r="477" customFormat="1" x14ac:dyDescent="0.3"/>
    <row r="478" customFormat="1" x14ac:dyDescent="0.3"/>
    <row r="479" customFormat="1" x14ac:dyDescent="0.3"/>
    <row r="480" customFormat="1" x14ac:dyDescent="0.3"/>
    <row r="481" customFormat="1" x14ac:dyDescent="0.3"/>
    <row r="482" customFormat="1" x14ac:dyDescent="0.3"/>
    <row r="483" customFormat="1" x14ac:dyDescent="0.3"/>
    <row r="484" customFormat="1" x14ac:dyDescent="0.3"/>
    <row r="485" customFormat="1" x14ac:dyDescent="0.3"/>
    <row r="486" customFormat="1" x14ac:dyDescent="0.3"/>
    <row r="487" customFormat="1" x14ac:dyDescent="0.3"/>
    <row r="488" customFormat="1" x14ac:dyDescent="0.3"/>
    <row r="489" customFormat="1" x14ac:dyDescent="0.3"/>
    <row r="490" customFormat="1" x14ac:dyDescent="0.3"/>
    <row r="491" customFormat="1" x14ac:dyDescent="0.3"/>
    <row r="492" customFormat="1" x14ac:dyDescent="0.3"/>
    <row r="493" customFormat="1" x14ac:dyDescent="0.3"/>
    <row r="494" customFormat="1" x14ac:dyDescent="0.3"/>
    <row r="495" customFormat="1" x14ac:dyDescent="0.3"/>
    <row r="496" customFormat="1" x14ac:dyDescent="0.3"/>
    <row r="497" customFormat="1" x14ac:dyDescent="0.3"/>
    <row r="498" customFormat="1" x14ac:dyDescent="0.3"/>
    <row r="499" customFormat="1" x14ac:dyDescent="0.3"/>
    <row r="500" customFormat="1" x14ac:dyDescent="0.3"/>
    <row r="501" customFormat="1" x14ac:dyDescent="0.3"/>
    <row r="502" customFormat="1" x14ac:dyDescent="0.3"/>
    <row r="503" customFormat="1" x14ac:dyDescent="0.3"/>
    <row r="504" customFormat="1" x14ac:dyDescent="0.3"/>
    <row r="505" customFormat="1" x14ac:dyDescent="0.3"/>
    <row r="506" customFormat="1" x14ac:dyDescent="0.3"/>
    <row r="507" customFormat="1" x14ac:dyDescent="0.3"/>
    <row r="508" customFormat="1" x14ac:dyDescent="0.3"/>
    <row r="509" customFormat="1" x14ac:dyDescent="0.3"/>
    <row r="510" customFormat="1" x14ac:dyDescent="0.3"/>
    <row r="511" customFormat="1" x14ac:dyDescent="0.3"/>
    <row r="512" customFormat="1" x14ac:dyDescent="0.3"/>
    <row r="513" customFormat="1" x14ac:dyDescent="0.3"/>
    <row r="514" customFormat="1" x14ac:dyDescent="0.3"/>
    <row r="515" customFormat="1" x14ac:dyDescent="0.3"/>
    <row r="516" customFormat="1" x14ac:dyDescent="0.3"/>
    <row r="517" customFormat="1" x14ac:dyDescent="0.3"/>
    <row r="518" customFormat="1" x14ac:dyDescent="0.3"/>
    <row r="519" customFormat="1" x14ac:dyDescent="0.3"/>
    <row r="520" customFormat="1" x14ac:dyDescent="0.3"/>
    <row r="521" customFormat="1" x14ac:dyDescent="0.3"/>
    <row r="522" customFormat="1" x14ac:dyDescent="0.3"/>
    <row r="523" customFormat="1" x14ac:dyDescent="0.3"/>
    <row r="524" customFormat="1" x14ac:dyDescent="0.3"/>
    <row r="525" customFormat="1" x14ac:dyDescent="0.3"/>
    <row r="526" customFormat="1" x14ac:dyDescent="0.3"/>
    <row r="527" customFormat="1" x14ac:dyDescent="0.3"/>
    <row r="528" customFormat="1" x14ac:dyDescent="0.3"/>
    <row r="529" customFormat="1" x14ac:dyDescent="0.3"/>
    <row r="530" customFormat="1" x14ac:dyDescent="0.3"/>
    <row r="531" customFormat="1" x14ac:dyDescent="0.3"/>
    <row r="532" customFormat="1" x14ac:dyDescent="0.3"/>
    <row r="533" customFormat="1" x14ac:dyDescent="0.3"/>
    <row r="534" customFormat="1" x14ac:dyDescent="0.3"/>
    <row r="535" customFormat="1" x14ac:dyDescent="0.3"/>
    <row r="536" customFormat="1" x14ac:dyDescent="0.3"/>
    <row r="537" customFormat="1" x14ac:dyDescent="0.3"/>
    <row r="538" customFormat="1" x14ac:dyDescent="0.3"/>
    <row r="539" customFormat="1" x14ac:dyDescent="0.3"/>
    <row r="540" customFormat="1" x14ac:dyDescent="0.3"/>
    <row r="541" customFormat="1" x14ac:dyDescent="0.3"/>
    <row r="542" customFormat="1" x14ac:dyDescent="0.3"/>
    <row r="543" customFormat="1" x14ac:dyDescent="0.3"/>
    <row r="544" customFormat="1" x14ac:dyDescent="0.3"/>
    <row r="545" customFormat="1" x14ac:dyDescent="0.3"/>
    <row r="546" customFormat="1" x14ac:dyDescent="0.3"/>
    <row r="547" customFormat="1" x14ac:dyDescent="0.3"/>
    <row r="548" customFormat="1" x14ac:dyDescent="0.3"/>
    <row r="549" customFormat="1" x14ac:dyDescent="0.3"/>
    <row r="550" customFormat="1" x14ac:dyDescent="0.3"/>
    <row r="551" customFormat="1" x14ac:dyDescent="0.3"/>
    <row r="552" customFormat="1" x14ac:dyDescent="0.3"/>
    <row r="553" customFormat="1" x14ac:dyDescent="0.3"/>
    <row r="554" customFormat="1" x14ac:dyDescent="0.3"/>
    <row r="555" customFormat="1" x14ac:dyDescent="0.3"/>
    <row r="556" customFormat="1" x14ac:dyDescent="0.3"/>
    <row r="557" customFormat="1" x14ac:dyDescent="0.3"/>
    <row r="558" customFormat="1" x14ac:dyDescent="0.3"/>
    <row r="559" customFormat="1" x14ac:dyDescent="0.3"/>
    <row r="560" customFormat="1" x14ac:dyDescent="0.3"/>
    <row r="561" customFormat="1" x14ac:dyDescent="0.3"/>
    <row r="562" customFormat="1" x14ac:dyDescent="0.3"/>
    <row r="563" customFormat="1" x14ac:dyDescent="0.3"/>
    <row r="564" customFormat="1" x14ac:dyDescent="0.3"/>
    <row r="565" customFormat="1" x14ac:dyDescent="0.3"/>
    <row r="566" customFormat="1" x14ac:dyDescent="0.3"/>
    <row r="567" customFormat="1" x14ac:dyDescent="0.3"/>
    <row r="568" customFormat="1" x14ac:dyDescent="0.3"/>
    <row r="569" customFormat="1" x14ac:dyDescent="0.3"/>
    <row r="570" customFormat="1" x14ac:dyDescent="0.3"/>
    <row r="571" customFormat="1" x14ac:dyDescent="0.3"/>
    <row r="572" customFormat="1" x14ac:dyDescent="0.3"/>
    <row r="573" customFormat="1" x14ac:dyDescent="0.3"/>
    <row r="574" customFormat="1" x14ac:dyDescent="0.3"/>
    <row r="575" customFormat="1" x14ac:dyDescent="0.3"/>
    <row r="576" customFormat="1" x14ac:dyDescent="0.3"/>
    <row r="577" customFormat="1" x14ac:dyDescent="0.3"/>
    <row r="578" customFormat="1" x14ac:dyDescent="0.3"/>
    <row r="579" customFormat="1" x14ac:dyDescent="0.3"/>
    <row r="580" customFormat="1" x14ac:dyDescent="0.3"/>
    <row r="581" customFormat="1" x14ac:dyDescent="0.3"/>
    <row r="582" customFormat="1" x14ac:dyDescent="0.3"/>
    <row r="583" customFormat="1" x14ac:dyDescent="0.3"/>
    <row r="584" customFormat="1" x14ac:dyDescent="0.3"/>
    <row r="585" customFormat="1" x14ac:dyDescent="0.3"/>
    <row r="586" customFormat="1" x14ac:dyDescent="0.3"/>
    <row r="587" customFormat="1" x14ac:dyDescent="0.3"/>
    <row r="588" customFormat="1" x14ac:dyDescent="0.3"/>
    <row r="589" customFormat="1" x14ac:dyDescent="0.3"/>
    <row r="590" customFormat="1" x14ac:dyDescent="0.3"/>
    <row r="591" customFormat="1" x14ac:dyDescent="0.3"/>
    <row r="592" customFormat="1" x14ac:dyDescent="0.3"/>
    <row r="593" customFormat="1" x14ac:dyDescent="0.3"/>
    <row r="594" customFormat="1" x14ac:dyDescent="0.3"/>
    <row r="595" customFormat="1" x14ac:dyDescent="0.3"/>
    <row r="596" customFormat="1" x14ac:dyDescent="0.3"/>
    <row r="597" customFormat="1" x14ac:dyDescent="0.3"/>
    <row r="598" customFormat="1" x14ac:dyDescent="0.3"/>
    <row r="599" customFormat="1" x14ac:dyDescent="0.3"/>
    <row r="600" customFormat="1" x14ac:dyDescent="0.3"/>
  </sheetData>
  <mergeCells count="11">
    <mergeCell ref="AH11:BB11"/>
    <mergeCell ref="E70:O70"/>
    <mergeCell ref="E72:O72"/>
    <mergeCell ref="AH72:BC72"/>
    <mergeCell ref="H1:I1"/>
    <mergeCell ref="E9:O9"/>
    <mergeCell ref="V9:AF9"/>
    <mergeCell ref="E11:O11"/>
    <mergeCell ref="S11:T11"/>
    <mergeCell ref="V11:AC11"/>
    <mergeCell ref="AE11:AF11"/>
  </mergeCells>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B0C8BB-0FAC-4C5B-BB9D-A2D2987BA2A6}">
  <dimension ref="A1:BF1338"/>
  <sheetViews>
    <sheetView workbookViewId="0">
      <selection sqref="A1:XFD1048576"/>
    </sheetView>
  </sheetViews>
  <sheetFormatPr defaultColWidth="9.109375" defaultRowHeight="14.4" x14ac:dyDescent="0.3"/>
  <cols>
    <col min="1" max="4" width="9.109375" style="41"/>
    <col min="5" max="5" width="9.109375" style="48"/>
    <col min="6" max="6" width="20.5546875" style="49" customWidth="1"/>
    <col min="7" max="7" width="16.44140625" style="49" customWidth="1"/>
    <col min="8" max="8" width="13.109375" style="48" customWidth="1"/>
    <col min="9" max="9" width="3.6640625" style="41" customWidth="1"/>
    <col min="10" max="12" width="9.109375" style="41"/>
    <col min="13" max="13" width="53.33203125" style="41" customWidth="1"/>
    <col min="14" max="16384" width="9.109375" style="41"/>
  </cols>
  <sheetData>
    <row r="1" spans="1:58" s="39" customFormat="1" ht="15.75" customHeight="1" x14ac:dyDescent="0.3">
      <c r="A1" s="95" t="s">
        <v>300</v>
      </c>
      <c r="H1"/>
      <c r="I1"/>
      <c r="J1"/>
      <c r="K1"/>
      <c r="L1"/>
      <c r="AJ1" s="40"/>
      <c r="AK1" s="40"/>
      <c r="AL1" s="40"/>
      <c r="AM1" s="40"/>
      <c r="AN1" s="40"/>
      <c r="AO1" s="40"/>
      <c r="AP1" s="40"/>
      <c r="BE1" s="41"/>
      <c r="BF1" s="41"/>
    </row>
    <row r="2" spans="1:58" s="39" customFormat="1" ht="15.75" customHeight="1" x14ac:dyDescent="0.3">
      <c r="A2" s="95" t="s">
        <v>388</v>
      </c>
      <c r="C2" s="38"/>
      <c r="H2" s="131"/>
      <c r="I2" s="131"/>
      <c r="J2" s="131"/>
      <c r="K2" s="42"/>
      <c r="L2" s="42"/>
      <c r="AJ2" s="40"/>
      <c r="AK2" s="40"/>
      <c r="AL2" s="40"/>
      <c r="AM2" s="40"/>
      <c r="AN2" s="40"/>
      <c r="AO2" s="40"/>
      <c r="AP2" s="40"/>
      <c r="BE2" s="41"/>
      <c r="BF2" s="41"/>
    </row>
    <row r="3" spans="1:58" s="39" customFormat="1" ht="15.75" customHeight="1" x14ac:dyDescent="0.3">
      <c r="A3" s="95"/>
      <c r="C3" s="38"/>
      <c r="H3" s="131"/>
      <c r="I3" s="131"/>
      <c r="J3" s="131"/>
      <c r="K3" s="42"/>
      <c r="L3" s="42"/>
      <c r="AJ3" s="40"/>
      <c r="AK3" s="40"/>
      <c r="AL3" s="40"/>
      <c r="AM3" s="40"/>
      <c r="AN3" s="40"/>
      <c r="AO3" s="40"/>
      <c r="AP3" s="40"/>
      <c r="BE3" s="41"/>
      <c r="BF3" s="41"/>
    </row>
    <row r="4" spans="1:58" ht="13.2" x14ac:dyDescent="0.25">
      <c r="B4" s="149" t="s">
        <v>253</v>
      </c>
      <c r="C4" s="149"/>
      <c r="D4" s="149"/>
      <c r="E4" s="149"/>
      <c r="F4" s="149"/>
      <c r="G4" s="149"/>
      <c r="H4" s="149"/>
      <c r="J4" s="150" t="s">
        <v>254</v>
      </c>
      <c r="K4" s="150"/>
      <c r="L4" s="150"/>
      <c r="M4" s="150"/>
    </row>
    <row r="5" spans="1:58" ht="39.6" x14ac:dyDescent="0.25">
      <c r="B5" s="43" t="s">
        <v>255</v>
      </c>
      <c r="C5" s="43" t="s">
        <v>0</v>
      </c>
      <c r="D5" s="43" t="s">
        <v>256</v>
      </c>
      <c r="E5" s="44" t="s">
        <v>257</v>
      </c>
      <c r="F5" s="45" t="s">
        <v>258</v>
      </c>
      <c r="G5" s="45" t="s">
        <v>259</v>
      </c>
      <c r="H5" s="44" t="s">
        <v>260</v>
      </c>
      <c r="J5" s="46" t="s">
        <v>255</v>
      </c>
      <c r="K5" s="46" t="s">
        <v>256</v>
      </c>
      <c r="L5" s="47" t="s">
        <v>261</v>
      </c>
      <c r="M5" s="43" t="s">
        <v>262</v>
      </c>
    </row>
    <row r="6" spans="1:58" x14ac:dyDescent="0.3">
      <c r="B6" s="41" t="s">
        <v>263</v>
      </c>
      <c r="C6" s="41" t="s">
        <v>11</v>
      </c>
      <c r="D6" s="41">
        <v>1990</v>
      </c>
      <c r="E6" s="48">
        <v>0.71807766168668419</v>
      </c>
      <c r="F6" s="49">
        <v>745608.7592357517</v>
      </c>
      <c r="G6" s="49">
        <v>5574458</v>
      </c>
      <c r="H6" s="48">
        <v>0.13375448505231391</v>
      </c>
      <c r="J6" s="50" t="s">
        <v>264</v>
      </c>
      <c r="K6" s="50">
        <v>1981</v>
      </c>
      <c r="L6" s="51">
        <v>29767</v>
      </c>
      <c r="M6" s="52">
        <v>541817</v>
      </c>
    </row>
    <row r="7" spans="1:58" x14ac:dyDescent="0.3">
      <c r="B7" s="41" t="s">
        <v>263</v>
      </c>
      <c r="C7" s="41" t="s">
        <v>11</v>
      </c>
      <c r="D7" s="41">
        <v>1991</v>
      </c>
      <c r="E7" s="48">
        <v>0.70641318189751579</v>
      </c>
      <c r="F7" s="49">
        <v>732825.26435548195</v>
      </c>
      <c r="G7" s="49">
        <v>5568548</v>
      </c>
      <c r="H7" s="48">
        <v>0.13160078073413067</v>
      </c>
      <c r="J7" s="50" t="s">
        <v>264</v>
      </c>
      <c r="K7" s="50">
        <v>1982</v>
      </c>
      <c r="L7" s="51">
        <v>30132</v>
      </c>
      <c r="M7" s="52">
        <v>503469</v>
      </c>
    </row>
    <row r="8" spans="1:58" x14ac:dyDescent="0.3">
      <c r="B8" s="41" t="s">
        <v>263</v>
      </c>
      <c r="C8" s="41" t="s">
        <v>11</v>
      </c>
      <c r="D8" s="41">
        <v>1992</v>
      </c>
      <c r="E8" s="48">
        <v>0.69521429463951023</v>
      </c>
      <c r="F8" s="49">
        <v>717699.61057103588</v>
      </c>
      <c r="G8" s="49">
        <v>5635507</v>
      </c>
      <c r="H8" s="48">
        <v>0.12735315750136339</v>
      </c>
      <c r="J8" s="50" t="s">
        <v>264</v>
      </c>
      <c r="K8" s="50">
        <v>1983</v>
      </c>
      <c r="L8" s="51">
        <v>30497</v>
      </c>
      <c r="M8" s="52">
        <v>452899</v>
      </c>
    </row>
    <row r="9" spans="1:58" x14ac:dyDescent="0.3">
      <c r="B9" s="41" t="s">
        <v>263</v>
      </c>
      <c r="C9" s="41" t="s">
        <v>11</v>
      </c>
      <c r="D9" s="41">
        <v>1993</v>
      </c>
      <c r="E9" s="48">
        <v>0.66782926997720837</v>
      </c>
      <c r="F9" s="49">
        <v>693536.02206644102</v>
      </c>
      <c r="G9" s="49">
        <v>5762251</v>
      </c>
      <c r="H9" s="48">
        <v>0.12035852344273809</v>
      </c>
      <c r="J9" s="50" t="s">
        <v>264</v>
      </c>
      <c r="K9" s="50">
        <v>1984</v>
      </c>
      <c r="L9" s="51">
        <v>30863</v>
      </c>
      <c r="M9" s="52">
        <v>478359</v>
      </c>
    </row>
    <row r="10" spans="1:58" x14ac:dyDescent="0.3">
      <c r="B10" s="41" t="s">
        <v>263</v>
      </c>
      <c r="C10" s="41" t="s">
        <v>11</v>
      </c>
      <c r="D10" s="41">
        <v>1994</v>
      </c>
      <c r="E10" s="48">
        <v>0.66933904178985049</v>
      </c>
      <c r="F10" s="49">
        <v>697885.01324410399</v>
      </c>
      <c r="G10" s="49">
        <v>5763584</v>
      </c>
      <c r="H10" s="48">
        <v>0.12108525064336774</v>
      </c>
      <c r="J10" s="50" t="s">
        <v>264</v>
      </c>
      <c r="K10" s="50">
        <v>1985</v>
      </c>
      <c r="L10" s="51">
        <v>31228</v>
      </c>
      <c r="M10" s="52">
        <v>499616</v>
      </c>
    </row>
    <row r="11" spans="1:58" x14ac:dyDescent="0.3">
      <c r="B11" s="41" t="s">
        <v>263</v>
      </c>
      <c r="C11" s="41" t="s">
        <v>11</v>
      </c>
      <c r="D11" s="41">
        <v>1995</v>
      </c>
      <c r="E11" s="48">
        <v>0.65942904484103693</v>
      </c>
      <c r="F11" s="49">
        <v>675176.86986088578</v>
      </c>
      <c r="G11" s="49">
        <v>5837945</v>
      </c>
      <c r="H11" s="48">
        <v>0.11565317416674631</v>
      </c>
      <c r="J11" s="50" t="s">
        <v>264</v>
      </c>
      <c r="K11" s="50">
        <v>1986</v>
      </c>
      <c r="L11" s="51">
        <v>31593</v>
      </c>
      <c r="M11" s="52">
        <v>541118</v>
      </c>
    </row>
    <row r="12" spans="1:58" x14ac:dyDescent="0.3">
      <c r="B12" s="41" t="s">
        <v>263</v>
      </c>
      <c r="C12" s="41" t="s">
        <v>11</v>
      </c>
      <c r="D12" s="41">
        <v>1996</v>
      </c>
      <c r="E12" s="48">
        <v>0.65565812352935626</v>
      </c>
      <c r="F12" s="49">
        <v>687608.99954706535</v>
      </c>
      <c r="G12" s="49">
        <v>5974675</v>
      </c>
      <c r="H12" s="48">
        <v>0.11508726408500301</v>
      </c>
      <c r="J12" s="50" t="s">
        <v>264</v>
      </c>
      <c r="K12" s="50">
        <v>1987</v>
      </c>
      <c r="L12" s="51">
        <v>31958</v>
      </c>
      <c r="M12" s="52">
        <v>555184</v>
      </c>
    </row>
    <row r="13" spans="1:58" x14ac:dyDescent="0.3">
      <c r="B13" s="41" t="s">
        <v>263</v>
      </c>
      <c r="C13" s="41" t="s">
        <v>11</v>
      </c>
      <c r="D13" s="41">
        <v>1997</v>
      </c>
      <c r="E13" s="48">
        <v>0.65193203388414112</v>
      </c>
      <c r="F13" s="49">
        <v>685056.04859376047</v>
      </c>
      <c r="G13" s="49">
        <v>6116870</v>
      </c>
      <c r="H13" s="48">
        <v>0.11199454109597891</v>
      </c>
      <c r="J13" s="50" t="s">
        <v>264</v>
      </c>
      <c r="K13" s="50">
        <v>1988</v>
      </c>
      <c r="L13" s="51">
        <v>32324</v>
      </c>
      <c r="M13" s="52">
        <v>583404</v>
      </c>
    </row>
    <row r="14" spans="1:58" x14ac:dyDescent="0.3">
      <c r="B14" s="41" t="s">
        <v>263</v>
      </c>
      <c r="C14" s="41" t="s">
        <v>11</v>
      </c>
      <c r="D14" s="41">
        <v>1998</v>
      </c>
      <c r="E14" s="48">
        <v>0.64598077825685407</v>
      </c>
      <c r="F14" s="49">
        <v>683164.07783409685</v>
      </c>
      <c r="G14" s="49">
        <v>6216008</v>
      </c>
      <c r="H14" s="48">
        <v>0.10990398947911535</v>
      </c>
      <c r="J14" s="50" t="s">
        <v>264</v>
      </c>
      <c r="K14" s="50">
        <v>1989</v>
      </c>
      <c r="L14" s="51">
        <v>32689</v>
      </c>
      <c r="M14" s="52">
        <v>575297</v>
      </c>
    </row>
    <row r="15" spans="1:58" x14ac:dyDescent="0.3">
      <c r="B15" s="41" t="s">
        <v>263</v>
      </c>
      <c r="C15" s="41" t="s">
        <v>11</v>
      </c>
      <c r="D15" s="41">
        <v>1999</v>
      </c>
      <c r="E15" s="48">
        <v>0.64018914177500497</v>
      </c>
      <c r="F15" s="49">
        <v>657367.97720539547</v>
      </c>
      <c r="G15" s="49">
        <v>6201141</v>
      </c>
      <c r="H15" s="48">
        <v>0.10600758428253695</v>
      </c>
      <c r="J15" s="50" t="s">
        <v>264</v>
      </c>
      <c r="K15" s="50">
        <v>1990</v>
      </c>
      <c r="L15" s="51">
        <v>33054</v>
      </c>
      <c r="M15" s="52">
        <v>564128</v>
      </c>
    </row>
    <row r="16" spans="1:58" x14ac:dyDescent="0.3">
      <c r="B16" s="41" t="s">
        <v>263</v>
      </c>
      <c r="C16" s="41" t="s">
        <v>11</v>
      </c>
      <c r="D16" s="41">
        <v>2000</v>
      </c>
      <c r="E16" s="48">
        <v>0.64043531506380114</v>
      </c>
      <c r="F16" s="49">
        <v>676944.61106964329</v>
      </c>
      <c r="G16" s="49">
        <v>6310904</v>
      </c>
      <c r="H16" s="48">
        <v>0.10726587047903807</v>
      </c>
      <c r="J16" s="50" t="s">
        <v>264</v>
      </c>
      <c r="K16" s="50">
        <v>1991</v>
      </c>
      <c r="L16" s="51">
        <v>33419</v>
      </c>
      <c r="M16" s="52">
        <v>565280</v>
      </c>
    </row>
    <row r="17" spans="2:13" x14ac:dyDescent="0.3">
      <c r="B17" s="41" t="s">
        <v>263</v>
      </c>
      <c r="C17" s="41" t="s">
        <v>11</v>
      </c>
      <c r="D17" s="41">
        <v>2001</v>
      </c>
      <c r="E17" s="48">
        <v>0.64093192653079545</v>
      </c>
      <c r="F17" s="49">
        <v>690056.7949716748</v>
      </c>
      <c r="G17" s="49">
        <v>6309000</v>
      </c>
      <c r="H17" s="48">
        <v>0.10937657235246073</v>
      </c>
      <c r="J17" s="50" t="s">
        <v>264</v>
      </c>
      <c r="K17" s="50">
        <v>1992</v>
      </c>
      <c r="L17" s="51">
        <v>33785</v>
      </c>
      <c r="M17" s="52">
        <v>581056</v>
      </c>
    </row>
    <row r="18" spans="2:13" x14ac:dyDescent="0.3">
      <c r="B18" s="41" t="s">
        <v>263</v>
      </c>
      <c r="C18" s="41" t="s">
        <v>11</v>
      </c>
      <c r="D18" s="41">
        <v>2002</v>
      </c>
      <c r="E18" s="48">
        <v>0.6393316749235527</v>
      </c>
      <c r="F18" s="49">
        <v>699347.65724365134</v>
      </c>
      <c r="G18" s="49">
        <v>6304620</v>
      </c>
      <c r="H18" s="48">
        <v>0.11092621874810081</v>
      </c>
      <c r="J18" s="50" t="s">
        <v>264</v>
      </c>
      <c r="K18" s="50">
        <v>1993</v>
      </c>
      <c r="L18" s="51">
        <v>34150</v>
      </c>
      <c r="M18" s="52">
        <v>609847</v>
      </c>
    </row>
    <row r="19" spans="2:13" x14ac:dyDescent="0.3">
      <c r="B19" s="41" t="s">
        <v>263</v>
      </c>
      <c r="C19" s="41" t="s">
        <v>11</v>
      </c>
      <c r="D19" s="41">
        <v>2003</v>
      </c>
      <c r="E19" s="48">
        <v>0.63975850933415168</v>
      </c>
      <c r="F19" s="49">
        <v>708041.85431091371</v>
      </c>
      <c r="G19" s="49">
        <v>6382794</v>
      </c>
      <c r="H19" s="48">
        <v>0.11092976748284744</v>
      </c>
      <c r="J19" s="50" t="s">
        <v>264</v>
      </c>
      <c r="K19" s="50">
        <v>1994</v>
      </c>
      <c r="L19" s="51">
        <v>34515</v>
      </c>
      <c r="M19" s="52">
        <v>602214</v>
      </c>
    </row>
    <row r="20" spans="2:13" x14ac:dyDescent="0.3">
      <c r="B20" s="41" t="s">
        <v>263</v>
      </c>
      <c r="C20" s="41" t="s">
        <v>11</v>
      </c>
      <c r="D20" s="41">
        <v>2004</v>
      </c>
      <c r="E20" s="48">
        <v>0.63926783594082903</v>
      </c>
      <c r="F20" s="49">
        <v>702525.94537851785</v>
      </c>
      <c r="G20" s="49">
        <v>6519753</v>
      </c>
      <c r="H20" s="48">
        <v>0.10775346019680775</v>
      </c>
      <c r="J20" s="50" t="s">
        <v>264</v>
      </c>
      <c r="K20" s="50">
        <v>1995</v>
      </c>
      <c r="L20" s="51">
        <v>34880</v>
      </c>
      <c r="M20" s="52">
        <v>652070</v>
      </c>
    </row>
    <row r="21" spans="2:13" x14ac:dyDescent="0.3">
      <c r="B21" s="41" t="s">
        <v>263</v>
      </c>
      <c r="C21" s="41" t="s">
        <v>11</v>
      </c>
      <c r="D21" s="41">
        <v>2005</v>
      </c>
      <c r="E21" s="48">
        <v>0.64024487900570026</v>
      </c>
      <c r="F21" s="49">
        <v>727370.04238567501</v>
      </c>
      <c r="G21" s="49">
        <v>6497015</v>
      </c>
      <c r="H21" s="48">
        <v>0.11195449639344761</v>
      </c>
      <c r="J21" s="50" t="s">
        <v>264</v>
      </c>
      <c r="K21" s="50">
        <v>1996</v>
      </c>
      <c r="L21" s="51">
        <v>35246</v>
      </c>
      <c r="M21" s="52">
        <v>622202</v>
      </c>
    </row>
    <row r="22" spans="2:13" x14ac:dyDescent="0.3">
      <c r="B22" s="41" t="s">
        <v>263</v>
      </c>
      <c r="C22" s="41" t="s">
        <v>11</v>
      </c>
      <c r="D22" s="41">
        <v>2006</v>
      </c>
      <c r="E22" s="48">
        <v>0.63860960888474894</v>
      </c>
      <c r="F22" s="49">
        <v>719625.53969669482</v>
      </c>
      <c r="G22" s="49">
        <v>6560912</v>
      </c>
      <c r="H22" s="48">
        <v>0.10968376647891251</v>
      </c>
      <c r="J22" s="50" t="s">
        <v>264</v>
      </c>
      <c r="K22" s="50">
        <v>1997</v>
      </c>
      <c r="L22" s="51">
        <v>35611</v>
      </c>
      <c r="M22" s="52">
        <v>688132</v>
      </c>
    </row>
    <row r="23" spans="2:13" x14ac:dyDescent="0.3">
      <c r="B23" s="41" t="s">
        <v>263</v>
      </c>
      <c r="C23" s="41" t="s">
        <v>11</v>
      </c>
      <c r="D23" s="41">
        <v>2007</v>
      </c>
      <c r="E23" s="48">
        <v>0.63951144202329402</v>
      </c>
      <c r="F23" s="49">
        <v>704662.30969085917</v>
      </c>
      <c r="G23" s="49">
        <v>6567929</v>
      </c>
      <c r="H23" s="48">
        <v>0.10728835675459633</v>
      </c>
      <c r="J23" s="50" t="s">
        <v>264</v>
      </c>
      <c r="K23" s="50">
        <v>1998</v>
      </c>
      <c r="L23" s="51">
        <v>35976</v>
      </c>
      <c r="M23" s="52">
        <v>709314</v>
      </c>
    </row>
    <row r="24" spans="2:13" x14ac:dyDescent="0.3">
      <c r="B24" s="41" t="s">
        <v>263</v>
      </c>
      <c r="C24" s="41" t="s">
        <v>11</v>
      </c>
      <c r="D24" s="41">
        <v>2008</v>
      </c>
      <c r="E24" s="48">
        <v>0.63921888508202973</v>
      </c>
      <c r="F24" s="49">
        <v>716031.26162679691</v>
      </c>
      <c r="G24" s="49">
        <v>6641293</v>
      </c>
      <c r="H24" s="48">
        <v>0.10781503867195694</v>
      </c>
      <c r="J24" s="50" t="s">
        <v>264</v>
      </c>
      <c r="K24" s="50">
        <v>1999</v>
      </c>
      <c r="L24" s="51">
        <v>36341</v>
      </c>
      <c r="M24" s="52">
        <v>715460</v>
      </c>
    </row>
    <row r="25" spans="2:13" x14ac:dyDescent="0.3">
      <c r="B25" s="41" t="s">
        <v>263</v>
      </c>
      <c r="C25" s="41" t="s">
        <v>11</v>
      </c>
      <c r="D25" s="41">
        <v>2009</v>
      </c>
      <c r="E25" s="48">
        <v>0.64086059359089032</v>
      </c>
      <c r="F25" s="49">
        <v>686369.38606296666</v>
      </c>
      <c r="G25" s="49">
        <v>6527069</v>
      </c>
      <c r="H25" s="48">
        <v>0.10515736635585846</v>
      </c>
      <c r="J25" s="50" t="s">
        <v>264</v>
      </c>
      <c r="K25" s="50">
        <v>2000</v>
      </c>
      <c r="L25" s="51">
        <v>36707</v>
      </c>
      <c r="M25" s="52">
        <v>721675</v>
      </c>
    </row>
    <row r="26" spans="2:13" x14ac:dyDescent="0.3">
      <c r="B26" s="41" t="s">
        <v>263</v>
      </c>
      <c r="C26" s="41" t="s">
        <v>11</v>
      </c>
      <c r="D26" s="41">
        <v>2010</v>
      </c>
      <c r="E26" s="48">
        <v>0.63606881115335234</v>
      </c>
      <c r="F26" s="49">
        <v>686930.14543079666</v>
      </c>
      <c r="G26" s="49">
        <v>6735067</v>
      </c>
      <c r="H26" s="48">
        <v>0.10199306783893859</v>
      </c>
      <c r="J26" s="50" t="s">
        <v>264</v>
      </c>
      <c r="K26" s="50">
        <v>2001</v>
      </c>
      <c r="L26" s="51">
        <v>37072</v>
      </c>
      <c r="M26" s="52">
        <v>718363</v>
      </c>
    </row>
    <row r="27" spans="2:13" x14ac:dyDescent="0.3">
      <c r="B27" s="41" t="s">
        <v>263</v>
      </c>
      <c r="C27" s="41" t="s">
        <v>11</v>
      </c>
      <c r="D27" s="41">
        <v>2011</v>
      </c>
      <c r="E27" s="48">
        <v>0.62645533198339531</v>
      </c>
      <c r="F27" s="49">
        <v>690241.64034127665</v>
      </c>
      <c r="G27" s="49">
        <v>6815590</v>
      </c>
      <c r="H27" s="48">
        <v>0.10127393818308858</v>
      </c>
      <c r="J27" s="50" t="s">
        <v>264</v>
      </c>
      <c r="K27" s="50">
        <v>2002</v>
      </c>
      <c r="L27" s="51">
        <v>37437</v>
      </c>
      <c r="M27" s="52">
        <v>722014</v>
      </c>
    </row>
    <row r="28" spans="2:13" x14ac:dyDescent="0.3">
      <c r="B28" s="41" t="s">
        <v>263</v>
      </c>
      <c r="C28" s="41" t="s">
        <v>11</v>
      </c>
      <c r="D28" s="41">
        <v>2012</v>
      </c>
      <c r="E28" s="48">
        <v>0.62672034240713526</v>
      </c>
      <c r="F28" s="49">
        <v>685373.84581233421</v>
      </c>
      <c r="G28" s="49">
        <v>6794407</v>
      </c>
      <c r="H28" s="48">
        <v>0.10087323968262929</v>
      </c>
      <c r="J28" s="50" t="s">
        <v>264</v>
      </c>
      <c r="K28" s="50">
        <v>2003</v>
      </c>
      <c r="L28" s="51">
        <v>37802</v>
      </c>
      <c r="M28" s="52">
        <v>742335</v>
      </c>
    </row>
    <row r="29" spans="2:13" x14ac:dyDescent="0.3">
      <c r="B29" s="41" t="s">
        <v>263</v>
      </c>
      <c r="C29" s="41" t="s">
        <v>11</v>
      </c>
      <c r="D29" s="41">
        <v>2013</v>
      </c>
      <c r="E29" s="48">
        <v>0.64534168625827648</v>
      </c>
      <c r="F29" s="49">
        <v>724815.51492098323</v>
      </c>
      <c r="G29" s="49">
        <v>6973710</v>
      </c>
      <c r="H29" s="48">
        <v>0.10393542532181338</v>
      </c>
      <c r="J29" s="50" t="s">
        <v>264</v>
      </c>
      <c r="K29" s="50">
        <v>2004</v>
      </c>
      <c r="L29" s="51">
        <v>38168</v>
      </c>
      <c r="M29" s="52">
        <v>782018</v>
      </c>
    </row>
    <row r="30" spans="2:13" x14ac:dyDescent="0.3">
      <c r="B30" s="41" t="s">
        <v>263</v>
      </c>
      <c r="C30" s="41" t="s">
        <v>11</v>
      </c>
      <c r="D30" s="41">
        <v>2014</v>
      </c>
      <c r="E30" s="48">
        <v>0.64631695744272655</v>
      </c>
      <c r="F30" s="49">
        <v>740215.82397087815</v>
      </c>
      <c r="G30" s="49">
        <v>7173730</v>
      </c>
      <c r="H30" s="48">
        <v>0.10318423246635686</v>
      </c>
      <c r="J30" s="50" t="s">
        <v>264</v>
      </c>
      <c r="K30" s="50">
        <v>2005</v>
      </c>
      <c r="L30" s="51">
        <v>38533</v>
      </c>
      <c r="M30" s="52">
        <v>824861</v>
      </c>
    </row>
    <row r="31" spans="2:13" x14ac:dyDescent="0.3">
      <c r="B31" s="41" t="s">
        <v>263</v>
      </c>
      <c r="C31" s="41" t="s">
        <v>11</v>
      </c>
      <c r="D31" s="41">
        <v>2015</v>
      </c>
      <c r="E31" s="48">
        <v>0.67736777925465275</v>
      </c>
      <c r="F31" s="49">
        <v>750240.35968242679</v>
      </c>
      <c r="G31" s="49">
        <v>7258314</v>
      </c>
      <c r="H31" s="48">
        <v>0.10336289662894534</v>
      </c>
      <c r="J31" s="50" t="s">
        <v>264</v>
      </c>
      <c r="K31" s="50">
        <v>2006</v>
      </c>
      <c r="L31" s="51">
        <v>38898</v>
      </c>
      <c r="M31" s="52">
        <v>913309</v>
      </c>
    </row>
    <row r="32" spans="2:13" x14ac:dyDescent="0.3">
      <c r="B32" s="41" t="s">
        <v>263</v>
      </c>
      <c r="C32" s="41" t="s">
        <v>11</v>
      </c>
      <c r="D32" s="41">
        <v>2016</v>
      </c>
      <c r="E32" s="48">
        <v>0.67787729378623629</v>
      </c>
      <c r="F32" s="49">
        <v>762374.02057939686</v>
      </c>
      <c r="G32" s="49">
        <v>7348911</v>
      </c>
      <c r="H32" s="48">
        <v>0.10373972695810262</v>
      </c>
      <c r="J32" s="50" t="s">
        <v>264</v>
      </c>
      <c r="K32" s="50">
        <v>2007</v>
      </c>
      <c r="L32" s="51">
        <v>39263</v>
      </c>
      <c r="M32" s="52">
        <v>946021</v>
      </c>
    </row>
    <row r="33" spans="2:13" x14ac:dyDescent="0.3">
      <c r="B33" s="41" t="s">
        <v>263</v>
      </c>
      <c r="C33" s="41" t="s">
        <v>11</v>
      </c>
      <c r="D33" s="41">
        <v>2017</v>
      </c>
      <c r="E33" s="48">
        <v>0.67876796381306281</v>
      </c>
      <c r="F33" s="49">
        <v>773282.33016624895</v>
      </c>
      <c r="G33" s="49">
        <v>7408771</v>
      </c>
      <c r="H33" s="48">
        <v>0.1043739009028959</v>
      </c>
      <c r="J33" s="50" t="s">
        <v>264</v>
      </c>
      <c r="K33" s="50">
        <v>2008</v>
      </c>
      <c r="L33" s="51">
        <v>39629</v>
      </c>
      <c r="M33" s="52">
        <v>1080871</v>
      </c>
    </row>
    <row r="34" spans="2:13" x14ac:dyDescent="0.3">
      <c r="B34" s="41" t="s">
        <v>263</v>
      </c>
      <c r="C34" s="41" t="s">
        <v>11</v>
      </c>
      <c r="D34" s="41">
        <v>2018</v>
      </c>
      <c r="E34" s="48">
        <v>0.66681594646504616</v>
      </c>
      <c r="F34" s="49">
        <v>768209.97883668169</v>
      </c>
      <c r="G34" s="49">
        <v>7552902</v>
      </c>
      <c r="H34" s="48">
        <v>0.10171057149115421</v>
      </c>
      <c r="J34" s="50" t="s">
        <v>264</v>
      </c>
      <c r="K34" s="50">
        <v>2009</v>
      </c>
      <c r="L34" s="51">
        <v>39994</v>
      </c>
      <c r="M34" s="52">
        <v>1165583</v>
      </c>
    </row>
    <row r="35" spans="2:13" x14ac:dyDescent="0.3">
      <c r="B35" s="41" t="s">
        <v>263</v>
      </c>
      <c r="C35" s="41" t="s">
        <v>11</v>
      </c>
      <c r="D35" s="41">
        <v>2019</v>
      </c>
      <c r="E35" s="48">
        <v>0.6642169880326434</v>
      </c>
      <c r="F35" s="49">
        <v>745872.50345643645</v>
      </c>
      <c r="G35" s="49">
        <v>7460380</v>
      </c>
      <c r="H35" s="48">
        <v>9.9977816606719283E-2</v>
      </c>
      <c r="J35" s="50" t="s">
        <v>264</v>
      </c>
      <c r="K35" s="50">
        <v>2010</v>
      </c>
      <c r="L35" s="51">
        <v>40359</v>
      </c>
      <c r="M35" s="52">
        <v>1253829</v>
      </c>
    </row>
    <row r="36" spans="2:13" x14ac:dyDescent="0.3">
      <c r="B36" s="41" t="s">
        <v>263</v>
      </c>
      <c r="C36" s="41" t="s">
        <v>11</v>
      </c>
      <c r="D36" s="41">
        <v>2020</v>
      </c>
      <c r="E36" s="48">
        <v>0.66415858227192859</v>
      </c>
      <c r="F36" s="49">
        <v>602991.56932043075</v>
      </c>
      <c r="G36" s="49">
        <v>6400888</v>
      </c>
      <c r="H36" s="48">
        <v>9.420436185111046E-2</v>
      </c>
      <c r="J36" s="50" t="s">
        <v>264</v>
      </c>
      <c r="K36" s="50">
        <v>2011</v>
      </c>
      <c r="L36" s="51">
        <v>40724</v>
      </c>
      <c r="M36" s="52">
        <v>1317656</v>
      </c>
    </row>
    <row r="37" spans="2:13" x14ac:dyDescent="0.3">
      <c r="B37" s="41" t="s">
        <v>264</v>
      </c>
      <c r="C37" s="41" t="s">
        <v>17</v>
      </c>
      <c r="D37" s="41">
        <v>1990</v>
      </c>
      <c r="E37" s="48">
        <v>9.3051449475721554E-2</v>
      </c>
      <c r="F37" s="49">
        <v>52492.92808983985</v>
      </c>
      <c r="G37" s="49">
        <v>5574458</v>
      </c>
      <c r="H37" s="48">
        <v>9.4166873424895922E-3</v>
      </c>
      <c r="J37" s="50" t="s">
        <v>264</v>
      </c>
      <c r="K37" s="50">
        <v>2012</v>
      </c>
      <c r="L37" s="51">
        <v>41090</v>
      </c>
      <c r="M37" s="52">
        <v>1280301</v>
      </c>
    </row>
    <row r="38" spans="2:13" x14ac:dyDescent="0.3">
      <c r="B38" s="41" t="s">
        <v>264</v>
      </c>
      <c r="C38" s="41" t="s">
        <v>17</v>
      </c>
      <c r="D38" s="41">
        <v>1991</v>
      </c>
      <c r="E38" s="48">
        <v>9.390899547559875E-2</v>
      </c>
      <c r="F38" s="49">
        <v>53084.876962446462</v>
      </c>
      <c r="G38" s="49">
        <v>5568548</v>
      </c>
      <c r="H38" s="48">
        <v>9.532983636388959E-3</v>
      </c>
      <c r="J38" s="50" t="s">
        <v>264</v>
      </c>
      <c r="K38" s="50">
        <v>2013</v>
      </c>
      <c r="L38" s="51">
        <v>41455</v>
      </c>
      <c r="M38" s="52">
        <v>1309865</v>
      </c>
    </row>
    <row r="39" spans="2:13" x14ac:dyDescent="0.3">
      <c r="B39" s="41" t="s">
        <v>264</v>
      </c>
      <c r="C39" s="41" t="s">
        <v>17</v>
      </c>
      <c r="D39" s="41">
        <v>1992</v>
      </c>
      <c r="E39" s="48">
        <v>9.1341778098198934E-2</v>
      </c>
      <c r="F39" s="49">
        <v>53074.68821462708</v>
      </c>
      <c r="G39" s="49">
        <v>5635507</v>
      </c>
      <c r="H39" s="48">
        <v>9.4179083114664004E-3</v>
      </c>
      <c r="J39" s="50" t="s">
        <v>264</v>
      </c>
      <c r="K39" s="50">
        <v>2014</v>
      </c>
      <c r="L39" s="51">
        <v>41820</v>
      </c>
      <c r="M39" s="52">
        <v>1335591</v>
      </c>
    </row>
    <row r="40" spans="2:13" x14ac:dyDescent="0.3">
      <c r="B40" s="41" t="s">
        <v>264</v>
      </c>
      <c r="C40" s="41" t="s">
        <v>17</v>
      </c>
      <c r="D40" s="41">
        <v>1993</v>
      </c>
      <c r="E40" s="48">
        <v>9.0743807545347596E-2</v>
      </c>
      <c r="F40" s="49">
        <v>55339.838800107595</v>
      </c>
      <c r="G40" s="49">
        <v>5762251</v>
      </c>
      <c r="H40" s="48">
        <v>9.603857728534837E-3</v>
      </c>
      <c r="J40" s="50" t="s">
        <v>264</v>
      </c>
      <c r="K40" s="50">
        <v>2015</v>
      </c>
      <c r="L40" s="51">
        <v>42185</v>
      </c>
      <c r="M40" s="52">
        <v>1386801</v>
      </c>
    </row>
    <row r="41" spans="2:13" x14ac:dyDescent="0.3">
      <c r="B41" s="41" t="s">
        <v>264</v>
      </c>
      <c r="C41" s="41" t="s">
        <v>17</v>
      </c>
      <c r="D41" s="41">
        <v>1994</v>
      </c>
      <c r="E41" s="48">
        <v>9.1939530057659216E-2</v>
      </c>
      <c r="F41" s="49">
        <v>55367.272154143189</v>
      </c>
      <c r="G41" s="49">
        <v>5763584</v>
      </c>
      <c r="H41" s="48">
        <v>9.6063963246034393E-3</v>
      </c>
      <c r="J41" s="50" t="s">
        <v>264</v>
      </c>
      <c r="K41" s="50">
        <v>2016</v>
      </c>
      <c r="L41" s="51">
        <v>42551</v>
      </c>
      <c r="M41" s="52">
        <v>1425097</v>
      </c>
    </row>
    <row r="42" spans="2:13" x14ac:dyDescent="0.3">
      <c r="B42" s="41" t="s">
        <v>264</v>
      </c>
      <c r="C42" s="41" t="s">
        <v>17</v>
      </c>
      <c r="D42" s="41">
        <v>1995</v>
      </c>
      <c r="E42" s="48">
        <v>8.9073256391006148E-2</v>
      </c>
      <c r="F42" s="49">
        <v>58081.998294883379</v>
      </c>
      <c r="G42" s="49">
        <v>5837945</v>
      </c>
      <c r="H42" s="48">
        <v>9.9490485598756721E-3</v>
      </c>
      <c r="J42" s="50" t="s">
        <v>264</v>
      </c>
      <c r="K42" s="50">
        <v>2017</v>
      </c>
      <c r="L42" s="51">
        <v>42916</v>
      </c>
      <c r="M42" s="52">
        <v>1412981</v>
      </c>
    </row>
    <row r="43" spans="2:13" x14ac:dyDescent="0.3">
      <c r="B43" s="41" t="s">
        <v>264</v>
      </c>
      <c r="C43" s="41" t="s">
        <v>17</v>
      </c>
      <c r="D43" s="41">
        <v>1996</v>
      </c>
      <c r="E43" s="48">
        <v>9.2281934493009643E-2</v>
      </c>
      <c r="F43" s="49">
        <v>57418.004205419587</v>
      </c>
      <c r="G43" s="49">
        <v>5974675</v>
      </c>
      <c r="H43" s="48">
        <v>9.6102305490122202E-3</v>
      </c>
      <c r="J43" s="50" t="s">
        <v>264</v>
      </c>
      <c r="K43" s="50">
        <v>2018</v>
      </c>
      <c r="L43" s="51">
        <v>43281</v>
      </c>
      <c r="M43" s="52">
        <v>1412225</v>
      </c>
    </row>
    <row r="44" spans="2:13" x14ac:dyDescent="0.3">
      <c r="B44" s="41" t="s">
        <v>264</v>
      </c>
      <c r="C44" s="41" t="s">
        <v>17</v>
      </c>
      <c r="D44" s="41">
        <v>1997</v>
      </c>
      <c r="E44" s="48">
        <v>9.5730423128470229E-2</v>
      </c>
      <c r="F44" s="49">
        <v>65875.167528240476</v>
      </c>
      <c r="G44" s="49">
        <v>6116870</v>
      </c>
      <c r="H44" s="48">
        <v>1.0769424154549708E-2</v>
      </c>
      <c r="J44" s="50" t="s">
        <v>264</v>
      </c>
      <c r="K44" s="50">
        <v>2019</v>
      </c>
      <c r="L44" s="51">
        <v>43646</v>
      </c>
      <c r="M44" s="52">
        <v>1400883</v>
      </c>
    </row>
    <row r="45" spans="2:13" x14ac:dyDescent="0.3">
      <c r="B45" s="41" t="s">
        <v>264</v>
      </c>
      <c r="C45" s="41" t="s">
        <v>17</v>
      </c>
      <c r="D45" s="41">
        <v>1998</v>
      </c>
      <c r="E45" s="48">
        <v>9.419480881942506E-2</v>
      </c>
      <c r="F45" s="49">
        <v>66813.696622941672</v>
      </c>
      <c r="G45" s="49">
        <v>6216008</v>
      </c>
      <c r="H45" s="48">
        <v>1.0748650359353089E-2</v>
      </c>
      <c r="J45" s="50" t="s">
        <v>265</v>
      </c>
      <c r="K45" s="50">
        <v>1981</v>
      </c>
      <c r="L45" s="51">
        <v>29767</v>
      </c>
      <c r="M45" s="52">
        <v>1227644</v>
      </c>
    </row>
    <row r="46" spans="2:13" x14ac:dyDescent="0.3">
      <c r="B46" s="41" t="s">
        <v>264</v>
      </c>
      <c r="C46" s="41" t="s">
        <v>17</v>
      </c>
      <c r="D46" s="41">
        <v>1999</v>
      </c>
      <c r="E46" s="48">
        <v>9.2866437951023312E-2</v>
      </c>
      <c r="F46" s="49">
        <v>66442.221696439141</v>
      </c>
      <c r="G46" s="49">
        <v>6201141</v>
      </c>
      <c r="H46" s="48">
        <v>1.0714515553901958E-2</v>
      </c>
      <c r="J46" s="50" t="s">
        <v>265</v>
      </c>
      <c r="K46" s="50">
        <v>1982</v>
      </c>
      <c r="L46" s="51">
        <v>30132</v>
      </c>
      <c r="M46" s="52">
        <v>1152253</v>
      </c>
    </row>
    <row r="47" spans="2:13" x14ac:dyDescent="0.3">
      <c r="B47" s="41" t="s">
        <v>264</v>
      </c>
      <c r="C47" s="41" t="s">
        <v>17</v>
      </c>
      <c r="D47" s="41">
        <v>2000</v>
      </c>
      <c r="E47" s="48">
        <v>9.2136150234741782E-2</v>
      </c>
      <c r="F47" s="49">
        <v>66492.356220657282</v>
      </c>
      <c r="G47" s="49">
        <v>6310904</v>
      </c>
      <c r="H47" s="48">
        <v>1.0536106431132099E-2</v>
      </c>
      <c r="J47" s="50" t="s">
        <v>265</v>
      </c>
      <c r="K47" s="50">
        <v>1983</v>
      </c>
      <c r="L47" s="51">
        <v>30497</v>
      </c>
      <c r="M47" s="52">
        <v>1121827</v>
      </c>
    </row>
    <row r="48" spans="2:13" x14ac:dyDescent="0.3">
      <c r="B48" s="41" t="s">
        <v>264</v>
      </c>
      <c r="C48" s="41" t="s">
        <v>17</v>
      </c>
      <c r="D48" s="41">
        <v>2001</v>
      </c>
      <c r="E48" s="48">
        <v>9.5411979504093289E-2</v>
      </c>
      <c r="F48" s="49">
        <v>68540.435832498973</v>
      </c>
      <c r="G48" s="49">
        <v>6309000</v>
      </c>
      <c r="H48" s="48">
        <v>1.0863914381439051E-2</v>
      </c>
      <c r="J48" s="50" t="s">
        <v>265</v>
      </c>
      <c r="K48" s="50">
        <v>1984</v>
      </c>
      <c r="L48" s="51">
        <v>30863</v>
      </c>
      <c r="M48" s="52">
        <v>1130187</v>
      </c>
    </row>
    <row r="49" spans="2:13" x14ac:dyDescent="0.3">
      <c r="B49" s="41" t="s">
        <v>264</v>
      </c>
      <c r="C49" s="41" t="s">
        <v>17</v>
      </c>
      <c r="D49" s="41">
        <v>2002</v>
      </c>
      <c r="E49" s="48">
        <v>0.10206462148606089</v>
      </c>
      <c r="F49" s="49">
        <v>73692.085617636767</v>
      </c>
      <c r="G49" s="49">
        <v>6304620</v>
      </c>
      <c r="H49" s="48">
        <v>1.1688584818377121E-2</v>
      </c>
      <c r="J49" s="50" t="s">
        <v>265</v>
      </c>
      <c r="K49" s="50">
        <v>1985</v>
      </c>
      <c r="L49" s="51">
        <v>31228</v>
      </c>
      <c r="M49" s="52">
        <v>1111614</v>
      </c>
    </row>
    <row r="50" spans="2:13" x14ac:dyDescent="0.3">
      <c r="B50" s="41" t="s">
        <v>264</v>
      </c>
      <c r="C50" s="41" t="s">
        <v>17</v>
      </c>
      <c r="D50" s="41">
        <v>2003</v>
      </c>
      <c r="E50" s="48">
        <v>0.1024178214032178</v>
      </c>
      <c r="F50" s="49">
        <v>76028.333451357685</v>
      </c>
      <c r="G50" s="49">
        <v>6382794</v>
      </c>
      <c r="H50" s="48">
        <v>1.1911450291417471E-2</v>
      </c>
      <c r="J50" s="50" t="s">
        <v>265</v>
      </c>
      <c r="K50" s="50">
        <v>1986</v>
      </c>
      <c r="L50" s="51">
        <v>31593</v>
      </c>
      <c r="M50" s="52">
        <v>1158339</v>
      </c>
    </row>
    <row r="51" spans="2:13" x14ac:dyDescent="0.3">
      <c r="B51" s="41" t="s">
        <v>264</v>
      </c>
      <c r="C51" s="41" t="s">
        <v>17</v>
      </c>
      <c r="D51" s="41">
        <v>2004</v>
      </c>
      <c r="E51" s="48">
        <v>0.10052271813429835</v>
      </c>
      <c r="F51" s="49">
        <v>78610.574989947723</v>
      </c>
      <c r="G51" s="49">
        <v>6519753</v>
      </c>
      <c r="H51" s="48">
        <v>1.2057293426598788E-2</v>
      </c>
      <c r="J51" s="50" t="s">
        <v>265</v>
      </c>
      <c r="K51" s="50">
        <v>1987</v>
      </c>
      <c r="L51" s="51">
        <v>31958</v>
      </c>
      <c r="M51" s="52">
        <v>1154792</v>
      </c>
    </row>
    <row r="52" spans="2:13" x14ac:dyDescent="0.3">
      <c r="B52" s="41" t="s">
        <v>264</v>
      </c>
      <c r="C52" s="41" t="s">
        <v>17</v>
      </c>
      <c r="D52" s="41">
        <v>2005</v>
      </c>
      <c r="E52" s="48">
        <v>0.10192195690157251</v>
      </c>
      <c r="F52" s="49">
        <v>84071.447291788005</v>
      </c>
      <c r="G52" s="49">
        <v>6497015</v>
      </c>
      <c r="H52" s="48">
        <v>1.2940011265448519E-2</v>
      </c>
      <c r="J52" s="50" t="s">
        <v>265</v>
      </c>
      <c r="K52" s="50">
        <v>1988</v>
      </c>
      <c r="L52" s="51">
        <v>32324</v>
      </c>
      <c r="M52" s="52">
        <v>1188320</v>
      </c>
    </row>
    <row r="53" spans="2:13" x14ac:dyDescent="0.3">
      <c r="B53" s="41" t="s">
        <v>264</v>
      </c>
      <c r="C53" s="41" t="s">
        <v>17</v>
      </c>
      <c r="D53" s="41">
        <v>2006</v>
      </c>
      <c r="E53" s="48">
        <v>0.10594828089428521</v>
      </c>
      <c r="F53" s="49">
        <v>96763.518475278732</v>
      </c>
      <c r="G53" s="49">
        <v>6560912</v>
      </c>
      <c r="H53" s="48">
        <v>1.4748485953672102E-2</v>
      </c>
      <c r="J53" s="50" t="s">
        <v>265</v>
      </c>
      <c r="K53" s="50">
        <v>1989</v>
      </c>
      <c r="L53" s="51">
        <v>32689</v>
      </c>
      <c r="M53" s="52">
        <v>1177548</v>
      </c>
    </row>
    <row r="54" spans="2:13" x14ac:dyDescent="0.3">
      <c r="B54" s="41" t="s">
        <v>264</v>
      </c>
      <c r="C54" s="41" t="s">
        <v>17</v>
      </c>
      <c r="D54" s="41">
        <v>2007</v>
      </c>
      <c r="E54" s="48">
        <v>0.10607979273103067</v>
      </c>
      <c r="F54" s="49">
        <v>100353.71159920236</v>
      </c>
      <c r="G54" s="49">
        <v>6567929</v>
      </c>
      <c r="H54" s="48">
        <v>1.527935390276027E-2</v>
      </c>
      <c r="J54" s="50" t="s">
        <v>265</v>
      </c>
      <c r="K54" s="50">
        <v>1990</v>
      </c>
      <c r="L54" s="51">
        <v>33054</v>
      </c>
      <c r="M54" s="52">
        <v>1221303</v>
      </c>
    </row>
    <row r="55" spans="2:13" x14ac:dyDescent="0.3">
      <c r="B55" s="41" t="s">
        <v>264</v>
      </c>
      <c r="C55" s="41" t="s">
        <v>17</v>
      </c>
      <c r="D55" s="41">
        <v>2008</v>
      </c>
      <c r="E55" s="48">
        <v>0.10581641838719981</v>
      </c>
      <c r="F55" s="49">
        <v>114373.89795859104</v>
      </c>
      <c r="G55" s="49">
        <v>6641293</v>
      </c>
      <c r="H55" s="48">
        <v>1.7221631082771239E-2</v>
      </c>
      <c r="J55" s="50" t="s">
        <v>265</v>
      </c>
      <c r="K55" s="50">
        <v>1991</v>
      </c>
      <c r="L55" s="51">
        <v>33419</v>
      </c>
      <c r="M55" s="52">
        <v>1232407</v>
      </c>
    </row>
    <row r="56" spans="2:13" x14ac:dyDescent="0.3">
      <c r="B56" s="41" t="s">
        <v>264</v>
      </c>
      <c r="C56" s="41" t="s">
        <v>17</v>
      </c>
      <c r="D56" s="41">
        <v>2009</v>
      </c>
      <c r="E56" s="48">
        <v>0.10576420734892901</v>
      </c>
      <c r="F56" s="49">
        <v>123276.96209438672</v>
      </c>
      <c r="G56" s="49">
        <v>6527069</v>
      </c>
      <c r="H56" s="48">
        <v>1.8887032157065709E-2</v>
      </c>
      <c r="J56" s="50" t="s">
        <v>265</v>
      </c>
      <c r="K56" s="50">
        <v>1992</v>
      </c>
      <c r="L56" s="51">
        <v>33785</v>
      </c>
      <c r="M56" s="52">
        <v>1253556</v>
      </c>
    </row>
    <row r="57" spans="2:13" x14ac:dyDescent="0.3">
      <c r="B57" s="41" t="s">
        <v>264</v>
      </c>
      <c r="C57" s="41" t="s">
        <v>17</v>
      </c>
      <c r="D57" s="41">
        <v>2010</v>
      </c>
      <c r="E57" s="48">
        <v>0</v>
      </c>
      <c r="F57" s="49">
        <v>0</v>
      </c>
      <c r="G57" s="49">
        <v>6735067</v>
      </c>
      <c r="H57" s="48">
        <v>0</v>
      </c>
      <c r="J57" s="50" t="s">
        <v>265</v>
      </c>
      <c r="K57" s="50">
        <v>1993</v>
      </c>
      <c r="L57" s="51">
        <v>34150</v>
      </c>
      <c r="M57" s="52">
        <v>1256679</v>
      </c>
    </row>
    <row r="58" spans="2:13" x14ac:dyDescent="0.3">
      <c r="B58" s="41" t="s">
        <v>264</v>
      </c>
      <c r="C58" s="41" t="s">
        <v>17</v>
      </c>
      <c r="D58" s="41">
        <v>2011</v>
      </c>
      <c r="E58" s="48">
        <v>0.11264296754250386</v>
      </c>
      <c r="F58" s="49">
        <v>148424.68204018546</v>
      </c>
      <c r="G58" s="49">
        <v>6815590</v>
      </c>
      <c r="H58" s="48">
        <v>2.1777231617539416E-2</v>
      </c>
      <c r="J58" s="50" t="s">
        <v>265</v>
      </c>
      <c r="K58" s="50">
        <v>1994</v>
      </c>
      <c r="L58" s="51">
        <v>34515</v>
      </c>
      <c r="M58" s="52">
        <v>1263196</v>
      </c>
    </row>
    <row r="59" spans="2:13" x14ac:dyDescent="0.3">
      <c r="B59" s="41" t="s">
        <v>264</v>
      </c>
      <c r="C59" s="41" t="s">
        <v>17</v>
      </c>
      <c r="D59" s="41">
        <v>2012</v>
      </c>
      <c r="E59" s="48">
        <v>0.15334118835212926</v>
      </c>
      <c r="F59" s="49">
        <v>196322.87678841944</v>
      </c>
      <c r="G59" s="49">
        <v>6794407</v>
      </c>
      <c r="H59" s="48">
        <v>2.8894777246700035E-2</v>
      </c>
      <c r="J59" s="50" t="s">
        <v>265</v>
      </c>
      <c r="K59" s="50">
        <v>1995</v>
      </c>
      <c r="L59" s="51">
        <v>34880</v>
      </c>
      <c r="M59" s="52">
        <v>1274788</v>
      </c>
    </row>
    <row r="60" spans="2:13" x14ac:dyDescent="0.3">
      <c r="B60" s="41" t="s">
        <v>264</v>
      </c>
      <c r="C60" s="41" t="s">
        <v>17</v>
      </c>
      <c r="D60" s="41">
        <v>2013</v>
      </c>
      <c r="E60" s="48">
        <v>0.14089081348592639</v>
      </c>
      <c r="F60" s="49">
        <v>184547.94540674298</v>
      </c>
      <c r="G60" s="49">
        <v>6973710</v>
      </c>
      <c r="H60" s="48">
        <v>2.6463381099406626E-2</v>
      </c>
      <c r="J60" s="50" t="s">
        <v>265</v>
      </c>
      <c r="K60" s="50">
        <v>1996</v>
      </c>
      <c r="L60" s="51">
        <v>35246</v>
      </c>
      <c r="M60" s="52">
        <v>1314462</v>
      </c>
    </row>
    <row r="61" spans="2:13" x14ac:dyDescent="0.3">
      <c r="B61" s="41" t="s">
        <v>264</v>
      </c>
      <c r="C61" s="41" t="s">
        <v>17</v>
      </c>
      <c r="D61" s="41">
        <v>2014</v>
      </c>
      <c r="E61" s="48">
        <v>0.14053220208252989</v>
      </c>
      <c r="F61" s="49">
        <v>187693.54431160819</v>
      </c>
      <c r="G61" s="49">
        <v>7173730</v>
      </c>
      <c r="H61" s="48">
        <v>2.6164010119088421E-2</v>
      </c>
      <c r="J61" s="50" t="s">
        <v>265</v>
      </c>
      <c r="K61" s="50">
        <v>1997</v>
      </c>
      <c r="L61" s="51">
        <v>35611</v>
      </c>
      <c r="M61" s="52">
        <v>1331351</v>
      </c>
    </row>
    <row r="62" spans="2:13" x14ac:dyDescent="0.3">
      <c r="B62" s="41" t="s">
        <v>264</v>
      </c>
      <c r="C62" s="41" t="s">
        <v>17</v>
      </c>
      <c r="D62" s="41">
        <v>2015</v>
      </c>
      <c r="E62" s="48">
        <v>0.14363421363815529</v>
      </c>
      <c r="F62" s="49">
        <v>199192.07110760739</v>
      </c>
      <c r="G62" s="49">
        <v>7258314</v>
      </c>
      <c r="H62" s="48">
        <v>2.7443297590543394E-2</v>
      </c>
      <c r="J62" s="50" t="s">
        <v>265</v>
      </c>
      <c r="K62" s="50">
        <v>1998</v>
      </c>
      <c r="L62" s="51">
        <v>35976</v>
      </c>
      <c r="M62" s="52">
        <v>1349032</v>
      </c>
    </row>
    <row r="63" spans="2:13" x14ac:dyDescent="0.3">
      <c r="B63" s="41" t="s">
        <v>264</v>
      </c>
      <c r="C63" s="41" t="s">
        <v>17</v>
      </c>
      <c r="D63" s="41">
        <v>2016</v>
      </c>
      <c r="E63" s="48">
        <v>0.14262230919765168</v>
      </c>
      <c r="F63" s="49">
        <v>203250.62497064582</v>
      </c>
      <c r="G63" s="49">
        <v>7348911</v>
      </c>
      <c r="H63" s="48">
        <v>2.7657244042096279E-2</v>
      </c>
      <c r="J63" s="50" t="s">
        <v>265</v>
      </c>
      <c r="K63" s="50">
        <v>1999</v>
      </c>
      <c r="L63" s="51">
        <v>36341</v>
      </c>
      <c r="M63" s="52">
        <v>1320691</v>
      </c>
    </row>
    <row r="64" spans="2:13" x14ac:dyDescent="0.3">
      <c r="B64" s="41" t="s">
        <v>264</v>
      </c>
      <c r="C64" s="41" t="s">
        <v>17</v>
      </c>
      <c r="D64" s="41">
        <v>2017</v>
      </c>
      <c r="E64" s="48">
        <v>0.14512146555157307</v>
      </c>
      <c r="F64" s="49">
        <v>205053.87351652727</v>
      </c>
      <c r="G64" s="49">
        <v>7408771</v>
      </c>
      <c r="H64" s="48">
        <v>2.767717797142431E-2</v>
      </c>
      <c r="J64" s="50" t="s">
        <v>265</v>
      </c>
      <c r="K64" s="50">
        <v>2000</v>
      </c>
      <c r="L64" s="51">
        <v>36707</v>
      </c>
      <c r="M64" s="52">
        <v>1318486</v>
      </c>
    </row>
    <row r="65" spans="2:13" x14ac:dyDescent="0.3">
      <c r="B65" s="41" t="s">
        <v>264</v>
      </c>
      <c r="C65" s="41" t="s">
        <v>17</v>
      </c>
      <c r="D65" s="41">
        <v>2018</v>
      </c>
      <c r="E65" s="48">
        <v>0.14891704127503064</v>
      </c>
      <c r="F65" s="49">
        <v>210304.36861463013</v>
      </c>
      <c r="G65" s="49">
        <v>7552902</v>
      </c>
      <c r="H65" s="48">
        <v>2.7844180768482118E-2</v>
      </c>
      <c r="J65" s="50" t="s">
        <v>265</v>
      </c>
      <c r="K65" s="50">
        <v>2001</v>
      </c>
      <c r="L65" s="51">
        <v>37072</v>
      </c>
      <c r="M65" s="52">
        <v>1298739</v>
      </c>
    </row>
    <row r="66" spans="2:13" x14ac:dyDescent="0.3">
      <c r="B66" s="41" t="s">
        <v>264</v>
      </c>
      <c r="C66" s="41" t="s">
        <v>17</v>
      </c>
      <c r="D66" s="41">
        <v>2019</v>
      </c>
      <c r="E66" s="48">
        <v>0.1488562091503268</v>
      </c>
      <c r="F66" s="49">
        <v>208530.13284313725</v>
      </c>
      <c r="G66" s="49">
        <v>7460380</v>
      </c>
      <c r="H66" s="48">
        <v>2.7951677105340109E-2</v>
      </c>
      <c r="J66" s="50" t="s">
        <v>265</v>
      </c>
      <c r="K66" s="50">
        <v>2002</v>
      </c>
      <c r="L66" s="51">
        <v>37437</v>
      </c>
      <c r="M66" s="52">
        <v>1293767</v>
      </c>
    </row>
    <row r="67" spans="2:13" x14ac:dyDescent="0.3">
      <c r="B67" s="41" t="s">
        <v>264</v>
      </c>
      <c r="C67" s="41" t="s">
        <v>17</v>
      </c>
      <c r="D67" s="41">
        <v>2020</v>
      </c>
      <c r="E67" s="48">
        <v>0.1488562091503268</v>
      </c>
      <c r="F67" s="49">
        <v>173723.23431372549</v>
      </c>
      <c r="G67" s="49">
        <v>6400888</v>
      </c>
      <c r="H67" s="48">
        <v>2.7140489618585031E-2</v>
      </c>
      <c r="J67" s="50" t="s">
        <v>265</v>
      </c>
      <c r="K67" s="50">
        <v>2003</v>
      </c>
      <c r="L67" s="51">
        <v>37802</v>
      </c>
      <c r="M67" s="52">
        <v>1287728</v>
      </c>
    </row>
    <row r="68" spans="2:13" x14ac:dyDescent="0.3">
      <c r="B68" s="41" t="s">
        <v>264</v>
      </c>
      <c r="C68" s="41" t="s">
        <v>21</v>
      </c>
      <c r="D68" s="41">
        <v>1990</v>
      </c>
      <c r="E68" s="48">
        <v>0</v>
      </c>
      <c r="F68" s="49">
        <v>0</v>
      </c>
      <c r="G68" s="49">
        <v>5574458</v>
      </c>
      <c r="H68" s="48">
        <v>0</v>
      </c>
      <c r="J68" s="50" t="s">
        <v>265</v>
      </c>
      <c r="K68" s="50">
        <v>2004</v>
      </c>
      <c r="L68" s="51">
        <v>38168</v>
      </c>
      <c r="M68" s="52">
        <v>1298746</v>
      </c>
    </row>
    <row r="69" spans="2:13" x14ac:dyDescent="0.3">
      <c r="B69" s="41" t="s">
        <v>264</v>
      </c>
      <c r="C69" s="41" t="s">
        <v>21</v>
      </c>
      <c r="D69" s="41">
        <v>1991</v>
      </c>
      <c r="E69" s="48">
        <v>0</v>
      </c>
      <c r="F69" s="49">
        <v>0</v>
      </c>
      <c r="G69" s="49">
        <v>5568548</v>
      </c>
      <c r="H69" s="48">
        <v>0</v>
      </c>
      <c r="J69" s="50" t="s">
        <v>265</v>
      </c>
      <c r="K69" s="50">
        <v>2005</v>
      </c>
      <c r="L69" s="51">
        <v>38533</v>
      </c>
      <c r="M69" s="52">
        <v>1307675</v>
      </c>
    </row>
    <row r="70" spans="2:13" x14ac:dyDescent="0.3">
      <c r="B70" s="41" t="s">
        <v>264</v>
      </c>
      <c r="C70" s="41" t="s">
        <v>21</v>
      </c>
      <c r="D70" s="41">
        <v>1992</v>
      </c>
      <c r="E70" s="48">
        <v>0</v>
      </c>
      <c r="F70" s="49">
        <v>0</v>
      </c>
      <c r="G70" s="49">
        <v>5635507</v>
      </c>
      <c r="H70" s="48">
        <v>0</v>
      </c>
      <c r="J70" s="50" t="s">
        <v>265</v>
      </c>
      <c r="K70" s="50">
        <v>2006</v>
      </c>
      <c r="L70" s="51">
        <v>38898</v>
      </c>
      <c r="M70" s="52">
        <v>1314180</v>
      </c>
    </row>
    <row r="71" spans="2:13" x14ac:dyDescent="0.3">
      <c r="B71" s="41" t="s">
        <v>264</v>
      </c>
      <c r="C71" s="41" t="s">
        <v>21</v>
      </c>
      <c r="D71" s="41">
        <v>1993</v>
      </c>
      <c r="E71" s="48">
        <v>0</v>
      </c>
      <c r="F71" s="49">
        <v>0</v>
      </c>
      <c r="G71" s="49">
        <v>5762251</v>
      </c>
      <c r="H71" s="48">
        <v>0</v>
      </c>
      <c r="J71" s="50" t="s">
        <v>265</v>
      </c>
      <c r="K71" s="50">
        <v>2007</v>
      </c>
      <c r="L71" s="51">
        <v>39263</v>
      </c>
      <c r="M71" s="52">
        <v>1289624</v>
      </c>
    </row>
    <row r="72" spans="2:13" x14ac:dyDescent="0.3">
      <c r="B72" s="41" t="s">
        <v>264</v>
      </c>
      <c r="C72" s="41" t="s">
        <v>21</v>
      </c>
      <c r="D72" s="41">
        <v>1994</v>
      </c>
      <c r="E72" s="48">
        <v>0</v>
      </c>
      <c r="F72" s="49">
        <v>0</v>
      </c>
      <c r="G72" s="49">
        <v>5763584</v>
      </c>
      <c r="H72" s="48">
        <v>0</v>
      </c>
      <c r="J72" s="50" t="s">
        <v>265</v>
      </c>
      <c r="K72" s="50">
        <v>2008</v>
      </c>
      <c r="L72" s="51">
        <v>39629</v>
      </c>
      <c r="M72" s="52">
        <v>1395958</v>
      </c>
    </row>
    <row r="73" spans="2:13" x14ac:dyDescent="0.3">
      <c r="B73" s="41" t="s">
        <v>264</v>
      </c>
      <c r="C73" s="41" t="s">
        <v>21</v>
      </c>
      <c r="D73" s="41">
        <v>1995</v>
      </c>
      <c r="E73" s="48">
        <v>0</v>
      </c>
      <c r="F73" s="49">
        <v>0</v>
      </c>
      <c r="G73" s="49">
        <v>5837945</v>
      </c>
      <c r="H73" s="48">
        <v>0</v>
      </c>
      <c r="J73" s="50" t="s">
        <v>265</v>
      </c>
      <c r="K73" s="50">
        <v>2009</v>
      </c>
      <c r="L73" s="51">
        <v>39994</v>
      </c>
      <c r="M73" s="52">
        <v>1368167</v>
      </c>
    </row>
    <row r="74" spans="2:13" x14ac:dyDescent="0.3">
      <c r="B74" s="41" t="s">
        <v>264</v>
      </c>
      <c r="C74" s="41" t="s">
        <v>21</v>
      </c>
      <c r="D74" s="41">
        <v>1996</v>
      </c>
      <c r="E74" s="48">
        <v>0</v>
      </c>
      <c r="F74" s="49">
        <v>0</v>
      </c>
      <c r="G74" s="49">
        <v>5974675</v>
      </c>
      <c r="H74" s="48">
        <v>0</v>
      </c>
      <c r="J74" s="50" t="s">
        <v>265</v>
      </c>
      <c r="K74" s="50">
        <v>2010</v>
      </c>
      <c r="L74" s="51">
        <v>40359</v>
      </c>
      <c r="M74" s="52">
        <v>1468512</v>
      </c>
    </row>
    <row r="75" spans="2:13" x14ac:dyDescent="0.3">
      <c r="B75" s="41" t="s">
        <v>264</v>
      </c>
      <c r="C75" s="41" t="s">
        <v>21</v>
      </c>
      <c r="D75" s="41">
        <v>1997</v>
      </c>
      <c r="E75" s="48">
        <v>0</v>
      </c>
      <c r="F75" s="49">
        <v>0</v>
      </c>
      <c r="G75" s="49">
        <v>6116870</v>
      </c>
      <c r="H75" s="48">
        <v>0</v>
      </c>
      <c r="J75" s="50" t="s">
        <v>265</v>
      </c>
      <c r="K75" s="50">
        <v>2011</v>
      </c>
      <c r="L75" s="51">
        <v>40724</v>
      </c>
      <c r="M75" s="52">
        <v>1502253</v>
      </c>
    </row>
    <row r="76" spans="2:13" x14ac:dyDescent="0.3">
      <c r="B76" s="41" t="s">
        <v>264</v>
      </c>
      <c r="C76" s="41" t="s">
        <v>21</v>
      </c>
      <c r="D76" s="41">
        <v>1998</v>
      </c>
      <c r="E76" s="48">
        <v>0</v>
      </c>
      <c r="F76" s="49">
        <v>0</v>
      </c>
      <c r="G76" s="49">
        <v>6216008</v>
      </c>
      <c r="H76" s="48">
        <v>0</v>
      </c>
      <c r="J76" s="50" t="s">
        <v>265</v>
      </c>
      <c r="K76" s="50">
        <v>2012</v>
      </c>
      <c r="L76" s="51">
        <v>41090</v>
      </c>
      <c r="M76" s="52">
        <v>1523608</v>
      </c>
    </row>
    <row r="77" spans="2:13" x14ac:dyDescent="0.3">
      <c r="B77" s="41" t="s">
        <v>264</v>
      </c>
      <c r="C77" s="41" t="s">
        <v>21</v>
      </c>
      <c r="D77" s="41">
        <v>1999</v>
      </c>
      <c r="E77" s="48">
        <v>0</v>
      </c>
      <c r="F77" s="49">
        <v>0</v>
      </c>
      <c r="G77" s="49">
        <v>6201141</v>
      </c>
      <c r="H77" s="48">
        <v>0</v>
      </c>
      <c r="J77" s="50" t="s">
        <v>265</v>
      </c>
      <c r="K77" s="50">
        <v>2013</v>
      </c>
      <c r="L77" s="51">
        <v>41455</v>
      </c>
      <c r="M77" s="52">
        <v>1542379</v>
      </c>
    </row>
    <row r="78" spans="2:13" x14ac:dyDescent="0.3">
      <c r="B78" s="41" t="s">
        <v>264</v>
      </c>
      <c r="C78" s="41" t="s">
        <v>21</v>
      </c>
      <c r="D78" s="41">
        <v>2000</v>
      </c>
      <c r="E78" s="48">
        <v>0</v>
      </c>
      <c r="F78" s="49">
        <v>0</v>
      </c>
      <c r="G78" s="49">
        <v>6310904</v>
      </c>
      <c r="H78" s="48">
        <v>0</v>
      </c>
      <c r="J78" s="50" t="s">
        <v>265</v>
      </c>
      <c r="K78" s="50">
        <v>2014</v>
      </c>
      <c r="L78" s="51">
        <v>41820</v>
      </c>
      <c r="M78" s="52">
        <v>1622141</v>
      </c>
    </row>
    <row r="79" spans="2:13" x14ac:dyDescent="0.3">
      <c r="B79" s="41" t="s">
        <v>264</v>
      </c>
      <c r="C79" s="41" t="s">
        <v>21</v>
      </c>
      <c r="D79" s="41">
        <v>2001</v>
      </c>
      <c r="E79" s="48">
        <v>0</v>
      </c>
      <c r="F79" s="49">
        <v>0</v>
      </c>
      <c r="G79" s="49">
        <v>6309000</v>
      </c>
      <c r="H79" s="48">
        <v>0</v>
      </c>
      <c r="J79" s="50" t="s">
        <v>265</v>
      </c>
      <c r="K79" s="50">
        <v>2015</v>
      </c>
      <c r="L79" s="51">
        <v>42185</v>
      </c>
      <c r="M79" s="52">
        <v>1649608</v>
      </c>
    </row>
    <row r="80" spans="2:13" x14ac:dyDescent="0.3">
      <c r="B80" s="41" t="s">
        <v>264</v>
      </c>
      <c r="C80" s="41" t="s">
        <v>21</v>
      </c>
      <c r="D80" s="41">
        <v>2002</v>
      </c>
      <c r="E80" s="48">
        <v>0</v>
      </c>
      <c r="F80" s="49">
        <v>0</v>
      </c>
      <c r="G80" s="49">
        <v>6304620</v>
      </c>
      <c r="H80" s="48">
        <v>0</v>
      </c>
      <c r="J80" s="50" t="s">
        <v>265</v>
      </c>
      <c r="K80" s="50">
        <v>2016</v>
      </c>
      <c r="L80" s="51">
        <v>42551</v>
      </c>
      <c r="M80" s="52">
        <v>1678018</v>
      </c>
    </row>
    <row r="81" spans="2:13" x14ac:dyDescent="0.3">
      <c r="B81" s="41" t="s">
        <v>264</v>
      </c>
      <c r="C81" s="41" t="s">
        <v>21</v>
      </c>
      <c r="D81" s="41">
        <v>2003</v>
      </c>
      <c r="E81" s="48">
        <v>0</v>
      </c>
      <c r="F81" s="49">
        <v>0</v>
      </c>
      <c r="G81" s="49">
        <v>6382794</v>
      </c>
      <c r="H81" s="48">
        <v>0</v>
      </c>
      <c r="J81" s="50" t="s">
        <v>265</v>
      </c>
      <c r="K81" s="50">
        <v>2017</v>
      </c>
      <c r="L81" s="51">
        <v>42916</v>
      </c>
      <c r="M81" s="52">
        <v>1698090</v>
      </c>
    </row>
    <row r="82" spans="2:13" x14ac:dyDescent="0.3">
      <c r="B82" s="41" t="s">
        <v>264</v>
      </c>
      <c r="C82" s="41" t="s">
        <v>21</v>
      </c>
      <c r="D82" s="41">
        <v>2004</v>
      </c>
      <c r="E82" s="48">
        <v>0</v>
      </c>
      <c r="F82" s="49">
        <v>0</v>
      </c>
      <c r="G82" s="49">
        <v>6519753</v>
      </c>
      <c r="H82" s="48">
        <v>0</v>
      </c>
      <c r="J82" s="50" t="s">
        <v>265</v>
      </c>
      <c r="K82" s="50">
        <v>2018</v>
      </c>
      <c r="L82" s="51">
        <v>43281</v>
      </c>
      <c r="M82" s="52">
        <v>1712299</v>
      </c>
    </row>
    <row r="83" spans="2:13" x14ac:dyDescent="0.3">
      <c r="B83" s="41" t="s">
        <v>264</v>
      </c>
      <c r="C83" s="41" t="s">
        <v>21</v>
      </c>
      <c r="D83" s="41">
        <v>2005</v>
      </c>
      <c r="E83" s="48">
        <v>0</v>
      </c>
      <c r="F83" s="49">
        <v>0</v>
      </c>
      <c r="G83" s="49">
        <v>6497015</v>
      </c>
      <c r="H83" s="48">
        <v>0</v>
      </c>
      <c r="J83" s="50" t="s">
        <v>265</v>
      </c>
      <c r="K83" s="50">
        <v>2019</v>
      </c>
      <c r="L83" s="51">
        <v>43646</v>
      </c>
      <c r="M83" s="52">
        <v>1712576</v>
      </c>
    </row>
    <row r="84" spans="2:13" x14ac:dyDescent="0.3">
      <c r="B84" s="41" t="s">
        <v>264</v>
      </c>
      <c r="C84" s="41" t="s">
        <v>21</v>
      </c>
      <c r="D84" s="41">
        <v>2006</v>
      </c>
      <c r="E84" s="48">
        <v>0</v>
      </c>
      <c r="F84" s="49">
        <v>0</v>
      </c>
      <c r="G84" s="49">
        <v>6560912</v>
      </c>
      <c r="H84" s="48">
        <v>0</v>
      </c>
      <c r="J84" s="50" t="s">
        <v>266</v>
      </c>
      <c r="K84" s="50">
        <v>1981</v>
      </c>
      <c r="L84" s="51">
        <v>29767</v>
      </c>
      <c r="M84" s="52">
        <v>2319338</v>
      </c>
    </row>
    <row r="85" spans="2:13" x14ac:dyDescent="0.3">
      <c r="B85" s="41" t="s">
        <v>264</v>
      </c>
      <c r="C85" s="41" t="s">
        <v>21</v>
      </c>
      <c r="D85" s="41">
        <v>2007</v>
      </c>
      <c r="E85" s="48">
        <v>0</v>
      </c>
      <c r="F85" s="49">
        <v>0</v>
      </c>
      <c r="G85" s="49">
        <v>6567929</v>
      </c>
      <c r="H85" s="48">
        <v>0</v>
      </c>
      <c r="J85" s="50" t="s">
        <v>266</v>
      </c>
      <c r="K85" s="50">
        <v>1982</v>
      </c>
      <c r="L85" s="51">
        <v>30132</v>
      </c>
      <c r="M85" s="52">
        <v>2266021</v>
      </c>
    </row>
    <row r="86" spans="2:13" x14ac:dyDescent="0.3">
      <c r="B86" s="41" t="s">
        <v>264</v>
      </c>
      <c r="C86" s="41" t="s">
        <v>21</v>
      </c>
      <c r="D86" s="41">
        <v>2008</v>
      </c>
      <c r="E86" s="48">
        <v>0</v>
      </c>
      <c r="F86" s="49">
        <v>0</v>
      </c>
      <c r="G86" s="49">
        <v>6641293</v>
      </c>
      <c r="H86" s="48">
        <v>0</v>
      </c>
      <c r="J86" s="50" t="s">
        <v>266</v>
      </c>
      <c r="K86" s="50">
        <v>1983</v>
      </c>
      <c r="L86" s="51">
        <v>30497</v>
      </c>
      <c r="M86" s="52">
        <v>2232989</v>
      </c>
    </row>
    <row r="87" spans="2:13" x14ac:dyDescent="0.3">
      <c r="B87" s="41" t="s">
        <v>264</v>
      </c>
      <c r="C87" s="41" t="s">
        <v>21</v>
      </c>
      <c r="D87" s="41">
        <v>2009</v>
      </c>
      <c r="E87" s="48">
        <v>0</v>
      </c>
      <c r="F87" s="49">
        <v>0</v>
      </c>
      <c r="G87" s="49">
        <v>6527069</v>
      </c>
      <c r="H87" s="48">
        <v>0</v>
      </c>
      <c r="J87" s="50" t="s">
        <v>266</v>
      </c>
      <c r="K87" s="50">
        <v>1984</v>
      </c>
      <c r="L87" s="51">
        <v>30863</v>
      </c>
      <c r="M87" s="52">
        <v>2339895</v>
      </c>
    </row>
    <row r="88" spans="2:13" x14ac:dyDescent="0.3">
      <c r="B88" s="41" t="s">
        <v>264</v>
      </c>
      <c r="C88" s="41" t="s">
        <v>21</v>
      </c>
      <c r="D88" s="41">
        <v>2010</v>
      </c>
      <c r="E88" s="48">
        <v>0</v>
      </c>
      <c r="F88" s="49">
        <v>0</v>
      </c>
      <c r="G88" s="49">
        <v>6735067</v>
      </c>
      <c r="H88" s="48">
        <v>0</v>
      </c>
      <c r="J88" s="50" t="s">
        <v>266</v>
      </c>
      <c r="K88" s="50">
        <v>1985</v>
      </c>
      <c r="L88" s="51">
        <v>31228</v>
      </c>
      <c r="M88" s="52">
        <v>2337868</v>
      </c>
    </row>
    <row r="89" spans="2:13" x14ac:dyDescent="0.3">
      <c r="B89" s="41" t="s">
        <v>264</v>
      </c>
      <c r="C89" s="41" t="s">
        <v>21</v>
      </c>
      <c r="D89" s="41">
        <v>2011</v>
      </c>
      <c r="E89" s="48">
        <v>0</v>
      </c>
      <c r="F89" s="49">
        <v>0</v>
      </c>
      <c r="G89" s="49">
        <v>6815590</v>
      </c>
      <c r="H89" s="48">
        <v>0</v>
      </c>
      <c r="J89" s="50" t="s">
        <v>266</v>
      </c>
      <c r="K89" s="50">
        <v>1986</v>
      </c>
      <c r="L89" s="51">
        <v>31593</v>
      </c>
      <c r="M89" s="52">
        <v>2479028</v>
      </c>
    </row>
    <row r="90" spans="2:13" x14ac:dyDescent="0.3">
      <c r="B90" s="41" t="s">
        <v>264</v>
      </c>
      <c r="C90" s="41" t="s">
        <v>21</v>
      </c>
      <c r="D90" s="41">
        <v>2012</v>
      </c>
      <c r="E90" s="48">
        <v>0</v>
      </c>
      <c r="F90" s="49">
        <v>0</v>
      </c>
      <c r="G90" s="49">
        <v>6794407</v>
      </c>
      <c r="H90" s="48">
        <v>0</v>
      </c>
      <c r="J90" s="50" t="s">
        <v>266</v>
      </c>
      <c r="K90" s="50">
        <v>1987</v>
      </c>
      <c r="L90" s="51">
        <v>31958</v>
      </c>
      <c r="M90" s="52">
        <v>2473579</v>
      </c>
    </row>
    <row r="91" spans="2:13" x14ac:dyDescent="0.3">
      <c r="B91" s="41" t="s">
        <v>264</v>
      </c>
      <c r="C91" s="41" t="s">
        <v>21</v>
      </c>
      <c r="D91" s="41">
        <v>2013</v>
      </c>
      <c r="E91" s="48">
        <v>0</v>
      </c>
      <c r="F91" s="49">
        <v>0</v>
      </c>
      <c r="G91" s="49">
        <v>6973710</v>
      </c>
      <c r="H91" s="48">
        <v>0</v>
      </c>
      <c r="J91" s="50" t="s">
        <v>266</v>
      </c>
      <c r="K91" s="50">
        <v>1988</v>
      </c>
      <c r="L91" s="51">
        <v>32324</v>
      </c>
      <c r="M91" s="52">
        <v>2522356</v>
      </c>
    </row>
    <row r="92" spans="2:13" x14ac:dyDescent="0.3">
      <c r="B92" s="41" t="s">
        <v>264</v>
      </c>
      <c r="C92" s="41" t="s">
        <v>21</v>
      </c>
      <c r="D92" s="41">
        <v>2014</v>
      </c>
      <c r="E92" s="48">
        <v>0</v>
      </c>
      <c r="F92" s="49">
        <v>0</v>
      </c>
      <c r="G92" s="49">
        <v>7173730</v>
      </c>
      <c r="H92" s="48">
        <v>0</v>
      </c>
      <c r="J92" s="50" t="s">
        <v>266</v>
      </c>
      <c r="K92" s="50">
        <v>1989</v>
      </c>
      <c r="L92" s="51">
        <v>32689</v>
      </c>
      <c r="M92" s="52">
        <v>2574197</v>
      </c>
    </row>
    <row r="93" spans="2:13" x14ac:dyDescent="0.3">
      <c r="B93" s="41" t="s">
        <v>264</v>
      </c>
      <c r="C93" s="41" t="s">
        <v>21</v>
      </c>
      <c r="D93" s="41">
        <v>2015</v>
      </c>
      <c r="E93" s="48">
        <v>0</v>
      </c>
      <c r="F93" s="49">
        <v>0</v>
      </c>
      <c r="G93" s="49">
        <v>7258314</v>
      </c>
      <c r="H93" s="48">
        <v>0</v>
      </c>
      <c r="J93" s="50" t="s">
        <v>266</v>
      </c>
      <c r="K93" s="50">
        <v>1990</v>
      </c>
      <c r="L93" s="51">
        <v>33054</v>
      </c>
      <c r="M93" s="52">
        <v>2571607</v>
      </c>
    </row>
    <row r="94" spans="2:13" x14ac:dyDescent="0.3">
      <c r="B94" s="41" t="s">
        <v>264</v>
      </c>
      <c r="C94" s="41" t="s">
        <v>21</v>
      </c>
      <c r="D94" s="41">
        <v>2016</v>
      </c>
      <c r="E94" s="48">
        <v>0</v>
      </c>
      <c r="F94" s="49">
        <v>0</v>
      </c>
      <c r="G94" s="49">
        <v>7348911</v>
      </c>
      <c r="H94" s="48">
        <v>0</v>
      </c>
      <c r="J94" s="50" t="s">
        <v>266</v>
      </c>
      <c r="K94" s="50">
        <v>1991</v>
      </c>
      <c r="L94" s="51">
        <v>33419</v>
      </c>
      <c r="M94" s="52">
        <v>2554239</v>
      </c>
    </row>
    <row r="95" spans="2:13" x14ac:dyDescent="0.3">
      <c r="B95" s="41" t="s">
        <v>264</v>
      </c>
      <c r="C95" s="41" t="s">
        <v>21</v>
      </c>
      <c r="D95" s="41">
        <v>2017</v>
      </c>
      <c r="E95" s="48">
        <v>0</v>
      </c>
      <c r="F95" s="49">
        <v>0</v>
      </c>
      <c r="G95" s="49">
        <v>7408771</v>
      </c>
      <c r="H95" s="48">
        <v>0</v>
      </c>
      <c r="J95" s="50" t="s">
        <v>266</v>
      </c>
      <c r="K95" s="50">
        <v>1992</v>
      </c>
      <c r="L95" s="51">
        <v>33785</v>
      </c>
      <c r="M95" s="52">
        <v>2598067</v>
      </c>
    </row>
    <row r="96" spans="2:13" x14ac:dyDescent="0.3">
      <c r="B96" s="41" t="s">
        <v>264</v>
      </c>
      <c r="C96" s="41" t="s">
        <v>21</v>
      </c>
      <c r="D96" s="41">
        <v>2018</v>
      </c>
      <c r="E96" s="48">
        <v>0</v>
      </c>
      <c r="F96" s="49">
        <v>0</v>
      </c>
      <c r="G96" s="49">
        <v>7552902</v>
      </c>
      <c r="H96" s="48">
        <v>0</v>
      </c>
      <c r="J96" s="50" t="s">
        <v>266</v>
      </c>
      <c r="K96" s="50">
        <v>1993</v>
      </c>
      <c r="L96" s="51">
        <v>34150</v>
      </c>
      <c r="M96" s="52">
        <v>2681793</v>
      </c>
    </row>
    <row r="97" spans="2:13" x14ac:dyDescent="0.3">
      <c r="B97" s="41" t="s">
        <v>264</v>
      </c>
      <c r="C97" s="41" t="s">
        <v>21</v>
      </c>
      <c r="D97" s="41">
        <v>2019</v>
      </c>
      <c r="E97" s="48">
        <v>0</v>
      </c>
      <c r="F97" s="49">
        <v>0</v>
      </c>
      <c r="G97" s="49">
        <v>7460380</v>
      </c>
      <c r="H97" s="48">
        <v>0</v>
      </c>
      <c r="J97" s="50" t="s">
        <v>266</v>
      </c>
      <c r="K97" s="50">
        <v>1994</v>
      </c>
      <c r="L97" s="51">
        <v>34515</v>
      </c>
      <c r="M97" s="52">
        <v>2676068</v>
      </c>
    </row>
    <row r="98" spans="2:13" x14ac:dyDescent="0.3">
      <c r="B98" s="41" t="s">
        <v>264</v>
      </c>
      <c r="C98" s="41" t="s">
        <v>21</v>
      </c>
      <c r="D98" s="41">
        <v>2020</v>
      </c>
      <c r="E98" s="48">
        <v>0</v>
      </c>
      <c r="F98" s="49">
        <v>0</v>
      </c>
      <c r="G98" s="49">
        <v>6400888</v>
      </c>
      <c r="H98" s="48">
        <v>0</v>
      </c>
      <c r="J98" s="50" t="s">
        <v>266</v>
      </c>
      <c r="K98" s="50">
        <v>1995</v>
      </c>
      <c r="L98" s="51">
        <v>34880</v>
      </c>
      <c r="M98" s="52">
        <v>2706885</v>
      </c>
    </row>
    <row r="99" spans="2:13" x14ac:dyDescent="0.3">
      <c r="B99" s="41" t="s">
        <v>264</v>
      </c>
      <c r="C99" s="41" t="s">
        <v>23</v>
      </c>
      <c r="D99" s="41">
        <v>1990</v>
      </c>
      <c r="E99" s="48">
        <v>2.1986063551481378E-2</v>
      </c>
      <c r="F99" s="49">
        <v>12402.954059170086</v>
      </c>
      <c r="G99" s="49">
        <v>5574458</v>
      </c>
      <c r="H99" s="48">
        <v>2.2249614328729512E-3</v>
      </c>
      <c r="J99" s="50" t="s">
        <v>266</v>
      </c>
      <c r="K99" s="50">
        <v>1996</v>
      </c>
      <c r="L99" s="51">
        <v>35246</v>
      </c>
      <c r="M99" s="52">
        <v>2802840</v>
      </c>
    </row>
    <row r="100" spans="2:13" x14ac:dyDescent="0.3">
      <c r="B100" s="41" t="s">
        <v>264</v>
      </c>
      <c r="C100" s="41" t="s">
        <v>23</v>
      </c>
      <c r="D100" s="41">
        <v>1991</v>
      </c>
      <c r="E100" s="48">
        <v>2.2497912201797015E-2</v>
      </c>
      <c r="F100" s="49">
        <v>12717.619809431817</v>
      </c>
      <c r="G100" s="49">
        <v>5568548</v>
      </c>
      <c r="H100" s="48">
        <v>2.2838305083177548E-3</v>
      </c>
      <c r="J100" s="50" t="s">
        <v>266</v>
      </c>
      <c r="K100" s="50">
        <v>1997</v>
      </c>
      <c r="L100" s="51">
        <v>35611</v>
      </c>
      <c r="M100" s="52">
        <v>2857271</v>
      </c>
    </row>
    <row r="101" spans="2:13" x14ac:dyDescent="0.3">
      <c r="B101" s="41" t="s">
        <v>264</v>
      </c>
      <c r="C101" s="41" t="s">
        <v>23</v>
      </c>
      <c r="D101" s="41">
        <v>1992</v>
      </c>
      <c r="E101" s="48">
        <v>2.1882880267239946E-2</v>
      </c>
      <c r="F101" s="49">
        <v>12715.178876561375</v>
      </c>
      <c r="G101" s="49">
        <v>5635507</v>
      </c>
      <c r="H101" s="48">
        <v>2.2562617483327363E-3</v>
      </c>
      <c r="J101" s="50" t="s">
        <v>266</v>
      </c>
      <c r="K101" s="50">
        <v>1998</v>
      </c>
      <c r="L101" s="51">
        <v>35976</v>
      </c>
      <c r="M101" s="52">
        <v>2909930</v>
      </c>
    </row>
    <row r="102" spans="2:13" x14ac:dyDescent="0.3">
      <c r="B102" s="41" t="s">
        <v>264</v>
      </c>
      <c r="C102" s="41" t="s">
        <v>23</v>
      </c>
      <c r="D102" s="41">
        <v>1993</v>
      </c>
      <c r="E102" s="48">
        <v>2.1739623607649704E-2</v>
      </c>
      <c r="F102" s="49">
        <v>13257.844238254349</v>
      </c>
      <c r="G102" s="49">
        <v>5762251</v>
      </c>
      <c r="H102" s="48">
        <v>2.3008099158218463E-3</v>
      </c>
      <c r="J102" s="50" t="s">
        <v>266</v>
      </c>
      <c r="K102" s="50">
        <v>1999</v>
      </c>
      <c r="L102" s="51">
        <v>36341</v>
      </c>
      <c r="M102" s="52">
        <v>2940578</v>
      </c>
    </row>
    <row r="103" spans="2:13" x14ac:dyDescent="0.3">
      <c r="B103" s="41" t="s">
        <v>264</v>
      </c>
      <c r="C103" s="41" t="s">
        <v>23</v>
      </c>
      <c r="D103" s="41">
        <v>1994</v>
      </c>
      <c r="E103" s="48">
        <v>2.2026084558099217E-2</v>
      </c>
      <c r="F103" s="49">
        <v>13264.416486071163</v>
      </c>
      <c r="G103" s="49">
        <v>5763584</v>
      </c>
      <c r="H103" s="48">
        <v>2.3014180909085671E-3</v>
      </c>
      <c r="J103" s="50" t="s">
        <v>266</v>
      </c>
      <c r="K103" s="50">
        <v>2000</v>
      </c>
      <c r="L103" s="51">
        <v>36707</v>
      </c>
      <c r="M103" s="52">
        <v>3010166</v>
      </c>
    </row>
    <row r="104" spans="2:13" x14ac:dyDescent="0.3">
      <c r="B104" s="41" t="s">
        <v>264</v>
      </c>
      <c r="C104" s="41" t="s">
        <v>23</v>
      </c>
      <c r="D104" s="41">
        <v>1995</v>
      </c>
      <c r="E104" s="48">
        <v>2.1339407281102472E-2</v>
      </c>
      <c r="F104" s="49">
        <v>13914.78730578849</v>
      </c>
      <c r="G104" s="49">
        <v>5837945</v>
      </c>
      <c r="H104" s="48">
        <v>2.3835077764159289E-3</v>
      </c>
      <c r="J104" s="50" t="s">
        <v>266</v>
      </c>
      <c r="K104" s="50">
        <v>2001</v>
      </c>
      <c r="L104" s="51">
        <v>37072</v>
      </c>
      <c r="M104" s="52">
        <v>3014226</v>
      </c>
    </row>
    <row r="105" spans="2:13" x14ac:dyDescent="0.3">
      <c r="B105" s="41" t="s">
        <v>264</v>
      </c>
      <c r="C105" s="41" t="s">
        <v>23</v>
      </c>
      <c r="D105" s="41">
        <v>1996</v>
      </c>
      <c r="E105" s="48">
        <v>2.2108114877825311E-2</v>
      </c>
      <c r="F105" s="49">
        <v>13755.713293212664</v>
      </c>
      <c r="G105" s="49">
        <v>5974675</v>
      </c>
      <c r="H105" s="48">
        <v>2.302336661527642E-3</v>
      </c>
      <c r="J105" s="50" t="s">
        <v>266</v>
      </c>
      <c r="K105" s="50">
        <v>2002</v>
      </c>
      <c r="L105" s="51">
        <v>37437</v>
      </c>
      <c r="M105" s="52">
        <v>2985763</v>
      </c>
    </row>
    <row r="106" spans="2:13" x14ac:dyDescent="0.3">
      <c r="B106" s="41" t="s">
        <v>264</v>
      </c>
      <c r="C106" s="41" t="s">
        <v>23</v>
      </c>
      <c r="D106" s="41">
        <v>1997</v>
      </c>
      <c r="E106" s="48">
        <v>2.2934274226634938E-2</v>
      </c>
      <c r="F106" s="49">
        <v>15781.807992122753</v>
      </c>
      <c r="G106" s="49">
        <v>6116870</v>
      </c>
      <c r="H106" s="48">
        <v>2.5800463295971229E-3</v>
      </c>
      <c r="J106" s="50" t="s">
        <v>266</v>
      </c>
      <c r="K106" s="50">
        <v>2003</v>
      </c>
      <c r="L106" s="51">
        <v>37802</v>
      </c>
      <c r="M106" s="52">
        <v>3033777</v>
      </c>
    </row>
    <row r="107" spans="2:13" x14ac:dyDescent="0.3">
      <c r="B107" s="41" t="s">
        <v>264</v>
      </c>
      <c r="C107" s="41" t="s">
        <v>23</v>
      </c>
      <c r="D107" s="41">
        <v>1998</v>
      </c>
      <c r="E107" s="48">
        <v>2.1230304721792301E-2</v>
      </c>
      <c r="F107" s="49">
        <v>15058.952363433384</v>
      </c>
      <c r="G107" s="49">
        <v>6216008</v>
      </c>
      <c r="H107" s="48">
        <v>2.4226082661787732E-3</v>
      </c>
      <c r="J107" s="50" t="s">
        <v>266</v>
      </c>
      <c r="K107" s="50">
        <v>2004</v>
      </c>
      <c r="L107" s="51">
        <v>38168</v>
      </c>
      <c r="M107" s="52">
        <v>3121165</v>
      </c>
    </row>
    <row r="108" spans="2:13" x14ac:dyDescent="0.3">
      <c r="B108" s="41" t="s">
        <v>264</v>
      </c>
      <c r="C108" s="41" t="s">
        <v>23</v>
      </c>
      <c r="D108" s="41">
        <v>1999</v>
      </c>
      <c r="E108" s="48">
        <v>1.975629953862534E-2</v>
      </c>
      <c r="F108" s="49">
        <v>14134.842067904887</v>
      </c>
      <c r="G108" s="49">
        <v>6201141</v>
      </c>
      <c r="H108" s="48">
        <v>2.2793937547791426E-3</v>
      </c>
      <c r="J108" s="50" t="s">
        <v>266</v>
      </c>
      <c r="K108" s="50">
        <v>2005</v>
      </c>
      <c r="L108" s="51">
        <v>38533</v>
      </c>
      <c r="M108" s="52">
        <v>3005474</v>
      </c>
    </row>
    <row r="109" spans="2:13" x14ac:dyDescent="0.3">
      <c r="B109" s="41" t="s">
        <v>264</v>
      </c>
      <c r="C109" s="41" t="s">
        <v>23</v>
      </c>
      <c r="D109" s="41">
        <v>2000</v>
      </c>
      <c r="E109" s="48">
        <v>1.9600938967136151E-2</v>
      </c>
      <c r="F109" s="49">
        <v>14145.507629107982</v>
      </c>
      <c r="G109" s="49">
        <v>6310904</v>
      </c>
      <c r="H109" s="48">
        <v>2.2414392025465737E-3</v>
      </c>
      <c r="J109" s="50" t="s">
        <v>266</v>
      </c>
      <c r="K109" s="50">
        <v>2006</v>
      </c>
      <c r="L109" s="51">
        <v>38898</v>
      </c>
      <c r="M109" s="52">
        <v>2987041</v>
      </c>
    </row>
    <row r="110" spans="2:13" x14ac:dyDescent="0.3">
      <c r="B110" s="41" t="s">
        <v>264</v>
      </c>
      <c r="C110" s="41" t="s">
        <v>23</v>
      </c>
      <c r="D110" s="41">
        <v>2001</v>
      </c>
      <c r="E110" s="48">
        <v>1.9671358737263677E-2</v>
      </c>
      <c r="F110" s="49">
        <v>14131.176276576947</v>
      </c>
      <c r="G110" s="49">
        <v>6309000</v>
      </c>
      <c r="H110" s="48">
        <v>2.2398440761732361E-3</v>
      </c>
      <c r="J110" s="50" t="s">
        <v>266</v>
      </c>
      <c r="K110" s="50">
        <v>2007</v>
      </c>
      <c r="L110" s="51">
        <v>39263</v>
      </c>
      <c r="M110" s="52">
        <v>3013929</v>
      </c>
    </row>
    <row r="111" spans="2:13" x14ac:dyDescent="0.3">
      <c r="B111" s="41" t="s">
        <v>264</v>
      </c>
      <c r="C111" s="41" t="s">
        <v>23</v>
      </c>
      <c r="D111" s="41">
        <v>2002</v>
      </c>
      <c r="E111" s="48">
        <v>1.9479762043625334E-2</v>
      </c>
      <c r="F111" s="49">
        <v>14064.660912166102</v>
      </c>
      <c r="G111" s="49">
        <v>6304620</v>
      </c>
      <c r="H111" s="48">
        <v>2.2308499024788334E-3</v>
      </c>
      <c r="J111" s="50" t="s">
        <v>266</v>
      </c>
      <c r="K111" s="50">
        <v>2008</v>
      </c>
      <c r="L111" s="51">
        <v>39629</v>
      </c>
      <c r="M111" s="52">
        <v>2826359</v>
      </c>
    </row>
    <row r="112" spans="2:13" x14ac:dyDescent="0.3">
      <c r="B112" s="41" t="s">
        <v>264</v>
      </c>
      <c r="C112" s="41" t="s">
        <v>23</v>
      </c>
      <c r="D112" s="41">
        <v>2003</v>
      </c>
      <c r="E112" s="48">
        <v>1.9547172770671282E-2</v>
      </c>
      <c r="F112" s="49">
        <v>14510.550498716266</v>
      </c>
      <c r="G112" s="49">
        <v>6382794</v>
      </c>
      <c r="H112" s="48">
        <v>2.27338536990482E-3</v>
      </c>
      <c r="J112" s="50" t="s">
        <v>266</v>
      </c>
      <c r="K112" s="50">
        <v>2009</v>
      </c>
      <c r="L112" s="51">
        <v>39994</v>
      </c>
      <c r="M112" s="52">
        <v>2699330</v>
      </c>
    </row>
    <row r="113" spans="2:13" x14ac:dyDescent="0.3">
      <c r="B113" s="41" t="s">
        <v>264</v>
      </c>
      <c r="C113" s="41" t="s">
        <v>23</v>
      </c>
      <c r="D113" s="41">
        <v>2004</v>
      </c>
      <c r="E113" s="48">
        <v>1.9185478775346085E-2</v>
      </c>
      <c r="F113" s="49">
        <v>15003.389740938595</v>
      </c>
      <c r="G113" s="49">
        <v>6519753</v>
      </c>
      <c r="H113" s="48">
        <v>2.3012205739908545E-3</v>
      </c>
      <c r="J113" s="50" t="s">
        <v>266</v>
      </c>
      <c r="K113" s="50">
        <v>2010</v>
      </c>
      <c r="L113" s="51">
        <v>40359</v>
      </c>
      <c r="M113" s="52">
        <v>2713717</v>
      </c>
    </row>
    <row r="114" spans="2:13" x14ac:dyDescent="0.3">
      <c r="B114" s="41" t="s">
        <v>264</v>
      </c>
      <c r="C114" s="41" t="s">
        <v>23</v>
      </c>
      <c r="D114" s="41">
        <v>2005</v>
      </c>
      <c r="E114" s="48">
        <v>1.6307513104251603E-2</v>
      </c>
      <c r="F114" s="49">
        <v>13451.431566686082</v>
      </c>
      <c r="G114" s="49">
        <v>6497015</v>
      </c>
      <c r="H114" s="48">
        <v>2.070401802471763E-3</v>
      </c>
      <c r="J114" s="50" t="s">
        <v>266</v>
      </c>
      <c r="K114" s="50">
        <v>2011</v>
      </c>
      <c r="L114" s="51">
        <v>40724</v>
      </c>
      <c r="M114" s="52">
        <v>2674491</v>
      </c>
    </row>
    <row r="115" spans="2:13" x14ac:dyDescent="0.3">
      <c r="B115" s="41" t="s">
        <v>264</v>
      </c>
      <c r="C115" s="41" t="s">
        <v>23</v>
      </c>
      <c r="D115" s="41">
        <v>2006</v>
      </c>
      <c r="E115" s="48">
        <v>1.6344638374875955E-2</v>
      </c>
      <c r="F115" s="49">
        <v>14927.705329519584</v>
      </c>
      <c r="G115" s="49">
        <v>6560912</v>
      </c>
      <c r="H115" s="48">
        <v>2.2752485217786161E-3</v>
      </c>
      <c r="J115" s="50" t="s">
        <v>266</v>
      </c>
      <c r="K115" s="50">
        <v>2012</v>
      </c>
      <c r="L115" s="51">
        <v>41090</v>
      </c>
      <c r="M115" s="52">
        <v>2665992</v>
      </c>
    </row>
    <row r="116" spans="2:13" x14ac:dyDescent="0.3">
      <c r="B116" s="41" t="s">
        <v>264</v>
      </c>
      <c r="C116" s="41" t="s">
        <v>23</v>
      </c>
      <c r="D116" s="41">
        <v>2007</v>
      </c>
      <c r="E116" s="48">
        <v>1.6302053767666622E-2</v>
      </c>
      <c r="F116" s="49">
        <v>15422.085207341745</v>
      </c>
      <c r="G116" s="49">
        <v>6567929</v>
      </c>
      <c r="H116" s="48">
        <v>2.3480895130476814E-3</v>
      </c>
      <c r="J116" s="50" t="s">
        <v>266</v>
      </c>
      <c r="K116" s="50">
        <v>2013</v>
      </c>
      <c r="L116" s="51">
        <v>41455</v>
      </c>
      <c r="M116" s="52">
        <v>2762540</v>
      </c>
    </row>
    <row r="117" spans="2:13" x14ac:dyDescent="0.3">
      <c r="B117" s="41" t="s">
        <v>264</v>
      </c>
      <c r="C117" s="41" t="s">
        <v>23</v>
      </c>
      <c r="D117" s="41">
        <v>2008</v>
      </c>
      <c r="E117" s="48">
        <v>1.6261579115486251E-2</v>
      </c>
      <c r="F117" s="49">
        <v>17576.669280134738</v>
      </c>
      <c r="G117" s="49">
        <v>6641293</v>
      </c>
      <c r="H117" s="48">
        <v>2.6465733826432198E-3</v>
      </c>
      <c r="J117" s="50" t="s">
        <v>266</v>
      </c>
      <c r="K117" s="50">
        <v>2014</v>
      </c>
      <c r="L117" s="51">
        <v>41820</v>
      </c>
      <c r="M117" s="52">
        <v>2821630</v>
      </c>
    </row>
    <row r="118" spans="2:13" x14ac:dyDescent="0.3">
      <c r="B118" s="41" t="s">
        <v>264</v>
      </c>
      <c r="C118" s="41" t="s">
        <v>23</v>
      </c>
      <c r="D118" s="41">
        <v>2009</v>
      </c>
      <c r="E118" s="48">
        <v>1.6253555465258026E-2</v>
      </c>
      <c r="F118" s="49">
        <v>18944.867939861844</v>
      </c>
      <c r="G118" s="49">
        <v>6527069</v>
      </c>
      <c r="H118" s="48">
        <v>2.9025076860474193E-3</v>
      </c>
      <c r="J118" s="50" t="s">
        <v>266</v>
      </c>
      <c r="K118" s="50">
        <v>2015</v>
      </c>
      <c r="L118" s="51">
        <v>42185</v>
      </c>
      <c r="M118" s="52">
        <v>2872432</v>
      </c>
    </row>
    <row r="119" spans="2:13" x14ac:dyDescent="0.3">
      <c r="B119" s="41" t="s">
        <v>264</v>
      </c>
      <c r="C119" s="41" t="s">
        <v>23</v>
      </c>
      <c r="D119" s="41">
        <v>2010</v>
      </c>
      <c r="E119" s="48">
        <v>2.003864596006584E-2</v>
      </c>
      <c r="F119" s="49">
        <v>25125.035425463393</v>
      </c>
      <c r="G119" s="49">
        <v>6735067</v>
      </c>
      <c r="H119" s="48">
        <v>3.730480398407825E-3</v>
      </c>
      <c r="J119" s="50" t="s">
        <v>266</v>
      </c>
      <c r="K119" s="50">
        <v>2016</v>
      </c>
      <c r="L119" s="51">
        <v>42551</v>
      </c>
      <c r="M119" s="52">
        <v>2881627</v>
      </c>
    </row>
    <row r="120" spans="2:13" x14ac:dyDescent="0.3">
      <c r="B120" s="41" t="s">
        <v>264</v>
      </c>
      <c r="C120" s="41" t="s">
        <v>23</v>
      </c>
      <c r="D120" s="41">
        <v>2011</v>
      </c>
      <c r="E120" s="48">
        <v>1.7310664605873261E-2</v>
      </c>
      <c r="F120" s="49">
        <v>22809.501081916536</v>
      </c>
      <c r="G120" s="49">
        <v>6815590</v>
      </c>
      <c r="H120" s="48">
        <v>3.3466656711915676E-3</v>
      </c>
      <c r="J120" s="50" t="s">
        <v>266</v>
      </c>
      <c r="K120" s="50">
        <v>2017</v>
      </c>
      <c r="L120" s="51">
        <v>42916</v>
      </c>
      <c r="M120" s="52">
        <v>2914872</v>
      </c>
    </row>
    <row r="121" spans="2:13" x14ac:dyDescent="0.3">
      <c r="B121" s="41" t="s">
        <v>264</v>
      </c>
      <c r="C121" s="41" t="s">
        <v>23</v>
      </c>
      <c r="D121" s="41">
        <v>2012</v>
      </c>
      <c r="E121" s="48">
        <v>2.3565056387813501E-2</v>
      </c>
      <c r="F121" s="49">
        <v>30170.365258374011</v>
      </c>
      <c r="G121" s="49">
        <v>6794407</v>
      </c>
      <c r="H121" s="48">
        <v>4.4404707075060426E-3</v>
      </c>
      <c r="J121" s="50" t="s">
        <v>266</v>
      </c>
      <c r="K121" s="50">
        <v>2018</v>
      </c>
      <c r="L121" s="51">
        <v>43281</v>
      </c>
      <c r="M121" s="52">
        <v>3033977</v>
      </c>
    </row>
    <row r="122" spans="2:13" x14ac:dyDescent="0.3">
      <c r="B122" s="41" t="s">
        <v>264</v>
      </c>
      <c r="C122" s="41" t="s">
        <v>23</v>
      </c>
      <c r="D122" s="41">
        <v>2013</v>
      </c>
      <c r="E122" s="48">
        <v>2.1651716671821836E-2</v>
      </c>
      <c r="F122" s="49">
        <v>28360.825858335909</v>
      </c>
      <c r="G122" s="49">
        <v>6973710</v>
      </c>
      <c r="H122" s="48">
        <v>4.0668203665388883E-3</v>
      </c>
      <c r="J122" s="50" t="s">
        <v>266</v>
      </c>
      <c r="K122" s="50">
        <v>2019</v>
      </c>
      <c r="L122" s="51">
        <v>43646</v>
      </c>
      <c r="M122" s="52">
        <v>2980136</v>
      </c>
    </row>
    <row r="123" spans="2:13" x14ac:dyDescent="0.3">
      <c r="B123" s="41" t="s">
        <v>264</v>
      </c>
      <c r="C123" s="41" t="s">
        <v>23</v>
      </c>
      <c r="D123" s="41">
        <v>2014</v>
      </c>
      <c r="E123" s="48">
        <v>2.1596606247589665E-2</v>
      </c>
      <c r="F123" s="49">
        <v>28844.232934824529</v>
      </c>
      <c r="G123" s="49">
        <v>7173730</v>
      </c>
      <c r="H123" s="48">
        <v>4.0208138492561791E-3</v>
      </c>
      <c r="J123" s="50" t="s">
        <v>267</v>
      </c>
      <c r="K123" s="50">
        <v>1981</v>
      </c>
      <c r="L123" s="51">
        <v>29767</v>
      </c>
      <c r="M123" s="52">
        <v>158559</v>
      </c>
    </row>
    <row r="124" spans="2:13" x14ac:dyDescent="0.3">
      <c r="B124" s="41" t="s">
        <v>264</v>
      </c>
      <c r="C124" s="41" t="s">
        <v>23</v>
      </c>
      <c r="D124" s="41">
        <v>2015</v>
      </c>
      <c r="E124" s="48">
        <v>0</v>
      </c>
      <c r="F124" s="49">
        <v>0</v>
      </c>
      <c r="G124" s="49">
        <v>7258314</v>
      </c>
      <c r="H124" s="48">
        <v>0</v>
      </c>
      <c r="J124" s="50" t="s">
        <v>267</v>
      </c>
      <c r="K124" s="50">
        <v>1982</v>
      </c>
      <c r="L124" s="51">
        <v>30132</v>
      </c>
      <c r="M124" s="52">
        <v>157428</v>
      </c>
    </row>
    <row r="125" spans="2:13" x14ac:dyDescent="0.3">
      <c r="B125" s="41" t="s">
        <v>264</v>
      </c>
      <c r="C125" s="41" t="s">
        <v>23</v>
      </c>
      <c r="D125" s="41">
        <v>2016</v>
      </c>
      <c r="E125" s="48">
        <v>0</v>
      </c>
      <c r="F125" s="49">
        <v>0</v>
      </c>
      <c r="G125" s="49">
        <v>7348911</v>
      </c>
      <c r="H125" s="48">
        <v>0</v>
      </c>
      <c r="J125" s="50" t="s">
        <v>267</v>
      </c>
      <c r="K125" s="50">
        <v>1983</v>
      </c>
      <c r="L125" s="51">
        <v>30497</v>
      </c>
      <c r="M125" s="52">
        <v>157160</v>
      </c>
    </row>
    <row r="126" spans="2:13" x14ac:dyDescent="0.3">
      <c r="B126" s="41" t="s">
        <v>264</v>
      </c>
      <c r="C126" s="41" t="s">
        <v>23</v>
      </c>
      <c r="D126" s="41">
        <v>2017</v>
      </c>
      <c r="E126" s="48">
        <v>0</v>
      </c>
      <c r="F126" s="49">
        <v>0</v>
      </c>
      <c r="G126" s="49">
        <v>7408771</v>
      </c>
      <c r="H126" s="48">
        <v>0</v>
      </c>
      <c r="J126" s="50" t="s">
        <v>267</v>
      </c>
      <c r="K126" s="50">
        <v>1984</v>
      </c>
      <c r="L126" s="51">
        <v>30863</v>
      </c>
      <c r="M126" s="52">
        <v>166703</v>
      </c>
    </row>
    <row r="127" spans="2:13" x14ac:dyDescent="0.3">
      <c r="B127" s="41" t="s">
        <v>264</v>
      </c>
      <c r="C127" s="41" t="s">
        <v>23</v>
      </c>
      <c r="D127" s="41">
        <v>2018</v>
      </c>
      <c r="E127" s="48">
        <v>0</v>
      </c>
      <c r="F127" s="49">
        <v>0</v>
      </c>
      <c r="G127" s="49">
        <v>7552902</v>
      </c>
      <c r="H127" s="48">
        <v>0</v>
      </c>
      <c r="J127" s="50" t="s">
        <v>267</v>
      </c>
      <c r="K127" s="50">
        <v>1985</v>
      </c>
      <c r="L127" s="51">
        <v>31228</v>
      </c>
      <c r="M127" s="52">
        <v>167279</v>
      </c>
    </row>
    <row r="128" spans="2:13" x14ac:dyDescent="0.3">
      <c r="B128" s="41" t="s">
        <v>264</v>
      </c>
      <c r="C128" s="41" t="s">
        <v>23</v>
      </c>
      <c r="D128" s="41">
        <v>2019</v>
      </c>
      <c r="E128" s="48">
        <v>0</v>
      </c>
      <c r="F128" s="49">
        <v>0</v>
      </c>
      <c r="G128" s="49">
        <v>7460380</v>
      </c>
      <c r="H128" s="48">
        <v>0</v>
      </c>
      <c r="J128" s="50" t="s">
        <v>267</v>
      </c>
      <c r="K128" s="50">
        <v>1986</v>
      </c>
      <c r="L128" s="51">
        <v>31593</v>
      </c>
      <c r="M128" s="52">
        <v>166482</v>
      </c>
    </row>
    <row r="129" spans="2:13" x14ac:dyDescent="0.3">
      <c r="B129" s="41" t="s">
        <v>264</v>
      </c>
      <c r="C129" s="41" t="s">
        <v>23</v>
      </c>
      <c r="D129" s="41">
        <v>2020</v>
      </c>
      <c r="E129" s="48">
        <v>0</v>
      </c>
      <c r="F129" s="49">
        <v>0</v>
      </c>
      <c r="G129" s="49">
        <v>6400888</v>
      </c>
      <c r="H129" s="48">
        <v>0</v>
      </c>
      <c r="J129" s="50" t="s">
        <v>267</v>
      </c>
      <c r="K129" s="50">
        <v>1987</v>
      </c>
      <c r="L129" s="51">
        <v>31958</v>
      </c>
      <c r="M129" s="52">
        <v>167980</v>
      </c>
    </row>
    <row r="130" spans="2:13" x14ac:dyDescent="0.3">
      <c r="B130" s="41" t="s">
        <v>264</v>
      </c>
      <c r="C130" s="41" t="s">
        <v>45</v>
      </c>
      <c r="D130" s="41">
        <v>1990</v>
      </c>
      <c r="E130" s="48">
        <v>0</v>
      </c>
      <c r="F130" s="49">
        <v>0</v>
      </c>
      <c r="G130" s="49">
        <v>5574458</v>
      </c>
      <c r="H130" s="48">
        <v>0</v>
      </c>
      <c r="J130" s="50" t="s">
        <v>267</v>
      </c>
      <c r="K130" s="50">
        <v>1988</v>
      </c>
      <c r="L130" s="51">
        <v>32324</v>
      </c>
      <c r="M130" s="52">
        <v>175564</v>
      </c>
    </row>
    <row r="131" spans="2:13" x14ac:dyDescent="0.3">
      <c r="B131" s="41" t="s">
        <v>264</v>
      </c>
      <c r="C131" s="41" t="s">
        <v>45</v>
      </c>
      <c r="D131" s="41">
        <v>1991</v>
      </c>
      <c r="E131" s="48">
        <v>0</v>
      </c>
      <c r="F131" s="49">
        <v>0</v>
      </c>
      <c r="G131" s="49">
        <v>5568548</v>
      </c>
      <c r="H131" s="48">
        <v>0</v>
      </c>
      <c r="J131" s="50" t="s">
        <v>267</v>
      </c>
      <c r="K131" s="50">
        <v>1989</v>
      </c>
      <c r="L131" s="51">
        <v>32689</v>
      </c>
      <c r="M131" s="52">
        <v>176856</v>
      </c>
    </row>
    <row r="132" spans="2:13" x14ac:dyDescent="0.3">
      <c r="B132" s="41" t="s">
        <v>264</v>
      </c>
      <c r="C132" s="41" t="s">
        <v>45</v>
      </c>
      <c r="D132" s="41">
        <v>1992</v>
      </c>
      <c r="E132" s="48">
        <v>0</v>
      </c>
      <c r="F132" s="49">
        <v>0</v>
      </c>
      <c r="G132" s="49">
        <v>5635507</v>
      </c>
      <c r="H132" s="48">
        <v>0</v>
      </c>
      <c r="J132" s="50" t="s">
        <v>267</v>
      </c>
      <c r="K132" s="50">
        <v>1990</v>
      </c>
      <c r="L132" s="51">
        <v>33054</v>
      </c>
      <c r="M132" s="52">
        <v>179080</v>
      </c>
    </row>
    <row r="133" spans="2:13" x14ac:dyDescent="0.3">
      <c r="B133" s="41" t="s">
        <v>264</v>
      </c>
      <c r="C133" s="41" t="s">
        <v>45</v>
      </c>
      <c r="D133" s="41">
        <v>1993</v>
      </c>
      <c r="E133" s="48">
        <v>0</v>
      </c>
      <c r="F133" s="49">
        <v>0</v>
      </c>
      <c r="G133" s="49">
        <v>5762251</v>
      </c>
      <c r="H133" s="48">
        <v>0</v>
      </c>
      <c r="J133" s="50" t="s">
        <v>267</v>
      </c>
      <c r="K133" s="50">
        <v>1991</v>
      </c>
      <c r="L133" s="51">
        <v>33419</v>
      </c>
      <c r="M133" s="52">
        <v>179233</v>
      </c>
    </row>
    <row r="134" spans="2:13" x14ac:dyDescent="0.3">
      <c r="B134" s="41" t="s">
        <v>264</v>
      </c>
      <c r="C134" s="41" t="s">
        <v>45</v>
      </c>
      <c r="D134" s="41">
        <v>1994</v>
      </c>
      <c r="E134" s="48">
        <v>0</v>
      </c>
      <c r="F134" s="49">
        <v>0</v>
      </c>
      <c r="G134" s="49">
        <v>5763584</v>
      </c>
      <c r="H134" s="48">
        <v>0</v>
      </c>
      <c r="J134" s="50" t="s">
        <v>267</v>
      </c>
      <c r="K134" s="50">
        <v>1992</v>
      </c>
      <c r="L134" s="51">
        <v>33785</v>
      </c>
      <c r="M134" s="52">
        <v>170485</v>
      </c>
    </row>
    <row r="135" spans="2:13" x14ac:dyDescent="0.3">
      <c r="B135" s="41" t="s">
        <v>264</v>
      </c>
      <c r="C135" s="41" t="s">
        <v>45</v>
      </c>
      <c r="D135" s="41">
        <v>1995</v>
      </c>
      <c r="E135" s="48">
        <v>0</v>
      </c>
      <c r="F135" s="49">
        <v>0</v>
      </c>
      <c r="G135" s="49">
        <v>5837945</v>
      </c>
      <c r="H135" s="48">
        <v>0</v>
      </c>
      <c r="J135" s="50" t="s">
        <v>267</v>
      </c>
      <c r="K135" s="50">
        <v>1993</v>
      </c>
      <c r="L135" s="51">
        <v>34150</v>
      </c>
      <c r="M135" s="52">
        <v>175439</v>
      </c>
    </row>
    <row r="136" spans="2:13" x14ac:dyDescent="0.3">
      <c r="B136" s="41" t="s">
        <v>264</v>
      </c>
      <c r="C136" s="41" t="s">
        <v>45</v>
      </c>
      <c r="D136" s="41">
        <v>1996</v>
      </c>
      <c r="E136" s="48">
        <v>0</v>
      </c>
      <c r="F136" s="49">
        <v>0</v>
      </c>
      <c r="G136" s="49">
        <v>5974675</v>
      </c>
      <c r="H136" s="48">
        <v>0</v>
      </c>
      <c r="J136" s="50" t="s">
        <v>267</v>
      </c>
      <c r="K136" s="50">
        <v>1994</v>
      </c>
      <c r="L136" s="51">
        <v>34515</v>
      </c>
      <c r="M136" s="52">
        <v>179458</v>
      </c>
    </row>
    <row r="137" spans="2:13" x14ac:dyDescent="0.3">
      <c r="B137" s="41" t="s">
        <v>264</v>
      </c>
      <c r="C137" s="41" t="s">
        <v>45</v>
      </c>
      <c r="D137" s="41">
        <v>1997</v>
      </c>
      <c r="E137" s="48">
        <v>0</v>
      </c>
      <c r="F137" s="49">
        <v>0</v>
      </c>
      <c r="G137" s="49">
        <v>6116870</v>
      </c>
      <c r="H137" s="48">
        <v>0</v>
      </c>
      <c r="J137" s="50" t="s">
        <v>267</v>
      </c>
      <c r="K137" s="50">
        <v>1995</v>
      </c>
      <c r="L137" s="51">
        <v>34880</v>
      </c>
      <c r="M137" s="52">
        <v>180321</v>
      </c>
    </row>
    <row r="138" spans="2:13" x14ac:dyDescent="0.3">
      <c r="B138" s="41" t="s">
        <v>264</v>
      </c>
      <c r="C138" s="41" t="s">
        <v>45</v>
      </c>
      <c r="D138" s="41">
        <v>1998</v>
      </c>
      <c r="E138" s="48">
        <v>0</v>
      </c>
      <c r="F138" s="49">
        <v>0</v>
      </c>
      <c r="G138" s="49">
        <v>6216008</v>
      </c>
      <c r="H138" s="48">
        <v>0</v>
      </c>
      <c r="J138" s="50" t="s">
        <v>267</v>
      </c>
      <c r="K138" s="50">
        <v>1996</v>
      </c>
      <c r="L138" s="51">
        <v>35246</v>
      </c>
      <c r="M138" s="52">
        <v>186440</v>
      </c>
    </row>
    <row r="139" spans="2:13" x14ac:dyDescent="0.3">
      <c r="B139" s="41" t="s">
        <v>264</v>
      </c>
      <c r="C139" s="41" t="s">
        <v>45</v>
      </c>
      <c r="D139" s="41">
        <v>1999</v>
      </c>
      <c r="E139" s="48">
        <v>0</v>
      </c>
      <c r="F139" s="49">
        <v>0</v>
      </c>
      <c r="G139" s="49">
        <v>6201141</v>
      </c>
      <c r="H139" s="48">
        <v>0</v>
      </c>
      <c r="J139" s="50" t="s">
        <v>267</v>
      </c>
      <c r="K139" s="50">
        <v>1997</v>
      </c>
      <c r="L139" s="51">
        <v>35611</v>
      </c>
      <c r="M139" s="52">
        <v>189307</v>
      </c>
    </row>
    <row r="140" spans="2:13" x14ac:dyDescent="0.3">
      <c r="B140" s="41" t="s">
        <v>264</v>
      </c>
      <c r="C140" s="41" t="s">
        <v>45</v>
      </c>
      <c r="D140" s="41">
        <v>2000</v>
      </c>
      <c r="E140" s="48">
        <v>0</v>
      </c>
      <c r="F140" s="49">
        <v>0</v>
      </c>
      <c r="G140" s="49">
        <v>6310904</v>
      </c>
      <c r="H140" s="48">
        <v>0</v>
      </c>
      <c r="J140" s="50" t="s">
        <v>267</v>
      </c>
      <c r="K140" s="50">
        <v>1998</v>
      </c>
      <c r="L140" s="51">
        <v>35976</v>
      </c>
      <c r="M140" s="52">
        <v>190171</v>
      </c>
    </row>
    <row r="141" spans="2:13" x14ac:dyDescent="0.3">
      <c r="B141" s="41" t="s">
        <v>264</v>
      </c>
      <c r="C141" s="41" t="s">
        <v>45</v>
      </c>
      <c r="D141" s="41">
        <v>2001</v>
      </c>
      <c r="E141" s="48">
        <v>0</v>
      </c>
      <c r="F141" s="49">
        <v>0</v>
      </c>
      <c r="G141" s="49">
        <v>6309000</v>
      </c>
      <c r="H141" s="48">
        <v>0</v>
      </c>
      <c r="J141" s="50" t="s">
        <v>267</v>
      </c>
      <c r="K141" s="50">
        <v>1999</v>
      </c>
      <c r="L141" s="51">
        <v>36341</v>
      </c>
      <c r="M141" s="52">
        <v>197578</v>
      </c>
    </row>
    <row r="142" spans="2:13" x14ac:dyDescent="0.3">
      <c r="B142" s="41" t="s">
        <v>264</v>
      </c>
      <c r="C142" s="41" t="s">
        <v>45</v>
      </c>
      <c r="D142" s="41">
        <v>2002</v>
      </c>
      <c r="E142" s="48">
        <v>0</v>
      </c>
      <c r="F142" s="49">
        <v>0</v>
      </c>
      <c r="G142" s="49">
        <v>6304620</v>
      </c>
      <c r="H142" s="48">
        <v>0</v>
      </c>
      <c r="J142" s="50" t="s">
        <v>267</v>
      </c>
      <c r="K142" s="50">
        <v>2000</v>
      </c>
      <c r="L142" s="51">
        <v>36707</v>
      </c>
      <c r="M142" s="52">
        <v>203570</v>
      </c>
    </row>
    <row r="143" spans="2:13" x14ac:dyDescent="0.3">
      <c r="B143" s="41" t="s">
        <v>264</v>
      </c>
      <c r="C143" s="41" t="s">
        <v>45</v>
      </c>
      <c r="D143" s="41">
        <v>2003</v>
      </c>
      <c r="E143" s="48">
        <v>0</v>
      </c>
      <c r="F143" s="49">
        <v>0</v>
      </c>
      <c r="G143" s="49">
        <v>6382794</v>
      </c>
      <c r="H143" s="48">
        <v>0</v>
      </c>
      <c r="J143" s="50" t="s">
        <v>267</v>
      </c>
      <c r="K143" s="50">
        <v>2001</v>
      </c>
      <c r="L143" s="51">
        <v>37072</v>
      </c>
      <c r="M143" s="52">
        <v>201026</v>
      </c>
    </row>
    <row r="144" spans="2:13" x14ac:dyDescent="0.3">
      <c r="B144" s="41" t="s">
        <v>264</v>
      </c>
      <c r="C144" s="41" t="s">
        <v>45</v>
      </c>
      <c r="D144" s="41">
        <v>2004</v>
      </c>
      <c r="E144" s="48">
        <v>0</v>
      </c>
      <c r="F144" s="49">
        <v>0</v>
      </c>
      <c r="G144" s="49">
        <v>6519753</v>
      </c>
      <c r="H144" s="48">
        <v>0</v>
      </c>
      <c r="J144" s="50" t="s">
        <v>267</v>
      </c>
      <c r="K144" s="50">
        <v>2002</v>
      </c>
      <c r="L144" s="51">
        <v>37437</v>
      </c>
      <c r="M144" s="52">
        <v>209203</v>
      </c>
    </row>
    <row r="145" spans="2:13" x14ac:dyDescent="0.3">
      <c r="B145" s="41" t="s">
        <v>264</v>
      </c>
      <c r="C145" s="41" t="s">
        <v>45</v>
      </c>
      <c r="D145" s="41">
        <v>2005</v>
      </c>
      <c r="E145" s="48">
        <v>0</v>
      </c>
      <c r="F145" s="49">
        <v>0</v>
      </c>
      <c r="G145" s="49">
        <v>6497015</v>
      </c>
      <c r="H145" s="48">
        <v>0</v>
      </c>
      <c r="J145" s="50" t="s">
        <v>267</v>
      </c>
      <c r="K145" s="50">
        <v>2003</v>
      </c>
      <c r="L145" s="51">
        <v>37802</v>
      </c>
      <c r="M145" s="52">
        <v>212221</v>
      </c>
    </row>
    <row r="146" spans="2:13" x14ac:dyDescent="0.3">
      <c r="B146" s="41" t="s">
        <v>264</v>
      </c>
      <c r="C146" s="41" t="s">
        <v>45</v>
      </c>
      <c r="D146" s="41">
        <v>2006</v>
      </c>
      <c r="E146" s="48">
        <v>0</v>
      </c>
      <c r="F146" s="49">
        <v>0</v>
      </c>
      <c r="G146" s="49">
        <v>6560912</v>
      </c>
      <c r="H146" s="48">
        <v>0</v>
      </c>
      <c r="J146" s="50" t="s">
        <v>267</v>
      </c>
      <c r="K146" s="50">
        <v>2004</v>
      </c>
      <c r="L146" s="51">
        <v>38168</v>
      </c>
      <c r="M146" s="52">
        <v>218870</v>
      </c>
    </row>
    <row r="147" spans="2:13" x14ac:dyDescent="0.3">
      <c r="B147" s="41" t="s">
        <v>264</v>
      </c>
      <c r="C147" s="41" t="s">
        <v>45</v>
      </c>
      <c r="D147" s="41">
        <v>2007</v>
      </c>
      <c r="E147" s="48">
        <v>0</v>
      </c>
      <c r="F147" s="49">
        <v>0</v>
      </c>
      <c r="G147" s="49">
        <v>6567929</v>
      </c>
      <c r="H147" s="48">
        <v>0</v>
      </c>
      <c r="J147" s="50" t="s">
        <v>267</v>
      </c>
      <c r="K147" s="50">
        <v>2005</v>
      </c>
      <c r="L147" s="51">
        <v>38533</v>
      </c>
      <c r="M147" s="52">
        <v>222924</v>
      </c>
    </row>
    <row r="148" spans="2:13" x14ac:dyDescent="0.3">
      <c r="B148" s="41" t="s">
        <v>264</v>
      </c>
      <c r="C148" s="41" t="s">
        <v>45</v>
      </c>
      <c r="D148" s="41">
        <v>2008</v>
      </c>
      <c r="E148" s="48">
        <v>0</v>
      </c>
      <c r="F148" s="49">
        <v>0</v>
      </c>
      <c r="G148" s="49">
        <v>6641293</v>
      </c>
      <c r="H148" s="48">
        <v>0</v>
      </c>
      <c r="J148" s="50" t="s">
        <v>267</v>
      </c>
      <c r="K148" s="50">
        <v>2006</v>
      </c>
      <c r="L148" s="51">
        <v>38898</v>
      </c>
      <c r="M148" s="52">
        <v>219519</v>
      </c>
    </row>
    <row r="149" spans="2:13" x14ac:dyDescent="0.3">
      <c r="B149" s="41" t="s">
        <v>264</v>
      </c>
      <c r="C149" s="41" t="s">
        <v>45</v>
      </c>
      <c r="D149" s="41">
        <v>2009</v>
      </c>
      <c r="E149" s="48">
        <v>0</v>
      </c>
      <c r="F149" s="49">
        <v>0</v>
      </c>
      <c r="G149" s="49">
        <v>6527069</v>
      </c>
      <c r="H149" s="48">
        <v>0</v>
      </c>
      <c r="J149" s="50" t="s">
        <v>267</v>
      </c>
      <c r="K149" s="50">
        <v>2007</v>
      </c>
      <c r="L149" s="51">
        <v>39263</v>
      </c>
      <c r="M149" s="52">
        <v>216479</v>
      </c>
    </row>
    <row r="150" spans="2:13" x14ac:dyDescent="0.3">
      <c r="B150" s="41" t="s">
        <v>264</v>
      </c>
      <c r="C150" s="41" t="s">
        <v>45</v>
      </c>
      <c r="D150" s="41">
        <v>2010</v>
      </c>
      <c r="E150" s="48">
        <v>0</v>
      </c>
      <c r="F150" s="49">
        <v>0</v>
      </c>
      <c r="G150" s="49">
        <v>6735067</v>
      </c>
      <c r="H150" s="48">
        <v>0</v>
      </c>
      <c r="J150" s="50" t="s">
        <v>267</v>
      </c>
      <c r="K150" s="50">
        <v>2008</v>
      </c>
      <c r="L150" s="51">
        <v>39629</v>
      </c>
      <c r="M150" s="52">
        <v>217939</v>
      </c>
    </row>
    <row r="151" spans="2:13" x14ac:dyDescent="0.3">
      <c r="B151" s="41" t="s">
        <v>264</v>
      </c>
      <c r="C151" s="41" t="s">
        <v>45</v>
      </c>
      <c r="D151" s="41">
        <v>2011</v>
      </c>
      <c r="E151" s="48">
        <v>0</v>
      </c>
      <c r="F151" s="49">
        <v>0</v>
      </c>
      <c r="G151" s="49">
        <v>6815590</v>
      </c>
      <c r="H151" s="48">
        <v>0</v>
      </c>
      <c r="J151" s="50" t="s">
        <v>267</v>
      </c>
      <c r="K151" s="50">
        <v>2009</v>
      </c>
      <c r="L151" s="51">
        <v>39994</v>
      </c>
      <c r="M151" s="52">
        <v>222977</v>
      </c>
    </row>
    <row r="152" spans="2:13" x14ac:dyDescent="0.3">
      <c r="B152" s="41" t="s">
        <v>264</v>
      </c>
      <c r="C152" s="41" t="s">
        <v>45</v>
      </c>
      <c r="D152" s="41">
        <v>2012</v>
      </c>
      <c r="E152" s="48">
        <v>0</v>
      </c>
      <c r="F152" s="49">
        <v>0</v>
      </c>
      <c r="G152" s="49">
        <v>6794407</v>
      </c>
      <c r="H152" s="48">
        <v>0</v>
      </c>
      <c r="J152" s="50" t="s">
        <v>267</v>
      </c>
      <c r="K152" s="50">
        <v>2010</v>
      </c>
      <c r="L152" s="51">
        <v>40359</v>
      </c>
      <c r="M152" s="52">
        <v>219047</v>
      </c>
    </row>
    <row r="153" spans="2:13" x14ac:dyDescent="0.3">
      <c r="B153" s="41" t="s">
        <v>264</v>
      </c>
      <c r="C153" s="41" t="s">
        <v>45</v>
      </c>
      <c r="D153" s="41">
        <v>2013</v>
      </c>
      <c r="E153" s="48">
        <v>0</v>
      </c>
      <c r="F153" s="49">
        <v>0</v>
      </c>
      <c r="G153" s="49">
        <v>6973710</v>
      </c>
      <c r="H153" s="48">
        <v>0</v>
      </c>
      <c r="J153" s="50" t="s">
        <v>267</v>
      </c>
      <c r="K153" s="50">
        <v>2011</v>
      </c>
      <c r="L153" s="51">
        <v>40724</v>
      </c>
      <c r="M153" s="52">
        <v>219369</v>
      </c>
    </row>
    <row r="154" spans="2:13" x14ac:dyDescent="0.3">
      <c r="B154" s="41" t="s">
        <v>264</v>
      </c>
      <c r="C154" s="41" t="s">
        <v>45</v>
      </c>
      <c r="D154" s="41">
        <v>2014</v>
      </c>
      <c r="E154" s="48">
        <v>0</v>
      </c>
      <c r="F154" s="49">
        <v>0</v>
      </c>
      <c r="G154" s="49">
        <v>7173730</v>
      </c>
      <c r="H154" s="48">
        <v>0</v>
      </c>
      <c r="J154" s="50" t="s">
        <v>267</v>
      </c>
      <c r="K154" s="50">
        <v>2012</v>
      </c>
      <c r="L154" s="51">
        <v>41090</v>
      </c>
      <c r="M154" s="52">
        <v>230918</v>
      </c>
    </row>
    <row r="155" spans="2:13" x14ac:dyDescent="0.3">
      <c r="B155" s="41" t="s">
        <v>264</v>
      </c>
      <c r="C155" s="41" t="s">
        <v>45</v>
      </c>
      <c r="D155" s="41">
        <v>2015</v>
      </c>
      <c r="E155" s="48">
        <v>0</v>
      </c>
      <c r="F155" s="49">
        <v>0</v>
      </c>
      <c r="G155" s="49">
        <v>7258314</v>
      </c>
      <c r="H155" s="48">
        <v>0</v>
      </c>
      <c r="J155" s="50" t="s">
        <v>267</v>
      </c>
      <c r="K155" s="50">
        <v>2013</v>
      </c>
      <c r="L155" s="51">
        <v>41455</v>
      </c>
      <c r="M155" s="52">
        <v>235776</v>
      </c>
    </row>
    <row r="156" spans="2:13" x14ac:dyDescent="0.3">
      <c r="B156" s="41" t="s">
        <v>264</v>
      </c>
      <c r="C156" s="41" t="s">
        <v>45</v>
      </c>
      <c r="D156" s="41">
        <v>2016</v>
      </c>
      <c r="E156" s="48">
        <v>0</v>
      </c>
      <c r="F156" s="49">
        <v>0</v>
      </c>
      <c r="G156" s="49">
        <v>7348911</v>
      </c>
      <c r="H156" s="48">
        <v>0</v>
      </c>
      <c r="J156" s="50" t="s">
        <v>267</v>
      </c>
      <c r="K156" s="50">
        <v>2014</v>
      </c>
      <c r="L156" s="51">
        <v>41820</v>
      </c>
      <c r="M156" s="52">
        <v>249085</v>
      </c>
    </row>
    <row r="157" spans="2:13" x14ac:dyDescent="0.3">
      <c r="B157" s="41" t="s">
        <v>264</v>
      </c>
      <c r="C157" s="41" t="s">
        <v>45</v>
      </c>
      <c r="D157" s="41">
        <v>2017</v>
      </c>
      <c r="E157" s="48">
        <v>0</v>
      </c>
      <c r="F157" s="49">
        <v>0</v>
      </c>
      <c r="G157" s="49">
        <v>7408771</v>
      </c>
      <c r="H157" s="48">
        <v>0</v>
      </c>
      <c r="J157" s="50" t="s">
        <v>267</v>
      </c>
      <c r="K157" s="50">
        <v>2015</v>
      </c>
      <c r="L157" s="51">
        <v>42185</v>
      </c>
      <c r="M157" s="52">
        <v>241891</v>
      </c>
    </row>
    <row r="158" spans="2:13" x14ac:dyDescent="0.3">
      <c r="B158" s="41" t="s">
        <v>264</v>
      </c>
      <c r="C158" s="41" t="s">
        <v>45</v>
      </c>
      <c r="D158" s="41">
        <v>2018</v>
      </c>
      <c r="E158" s="48">
        <v>0</v>
      </c>
      <c r="F158" s="49">
        <v>0</v>
      </c>
      <c r="G158" s="49">
        <v>7552902</v>
      </c>
      <c r="H158" s="48">
        <v>0</v>
      </c>
      <c r="J158" s="50" t="s">
        <v>267</v>
      </c>
      <c r="K158" s="50">
        <v>2016</v>
      </c>
      <c r="L158" s="51">
        <v>42551</v>
      </c>
      <c r="M158" s="52">
        <v>239520</v>
      </c>
    </row>
    <row r="159" spans="2:13" x14ac:dyDescent="0.3">
      <c r="B159" s="41" t="s">
        <v>264</v>
      </c>
      <c r="C159" s="41" t="s">
        <v>45</v>
      </c>
      <c r="D159" s="41">
        <v>2019</v>
      </c>
      <c r="E159" s="48">
        <v>0</v>
      </c>
      <c r="F159" s="49">
        <v>0</v>
      </c>
      <c r="G159" s="49">
        <v>7460380</v>
      </c>
      <c r="H159" s="48">
        <v>0</v>
      </c>
      <c r="J159" s="50" t="s">
        <v>267</v>
      </c>
      <c r="K159" s="50">
        <v>2017</v>
      </c>
      <c r="L159" s="51">
        <v>42916</v>
      </c>
      <c r="M159" s="52">
        <v>243584</v>
      </c>
    </row>
    <row r="160" spans="2:13" x14ac:dyDescent="0.3">
      <c r="B160" s="41" t="s">
        <v>264</v>
      </c>
      <c r="C160" s="41" t="s">
        <v>45</v>
      </c>
      <c r="D160" s="41">
        <v>2020</v>
      </c>
      <c r="E160" s="48">
        <v>0</v>
      </c>
      <c r="F160" s="49">
        <v>0</v>
      </c>
      <c r="G160" s="49">
        <v>6400888</v>
      </c>
      <c r="H160" s="48">
        <v>0</v>
      </c>
      <c r="J160" s="50" t="s">
        <v>267</v>
      </c>
      <c r="K160" s="50">
        <v>2018</v>
      </c>
      <c r="L160" s="51">
        <v>43281</v>
      </c>
      <c r="M160" s="52">
        <v>242344</v>
      </c>
    </row>
    <row r="161" spans="2:13" x14ac:dyDescent="0.3">
      <c r="B161" s="41" t="s">
        <v>264</v>
      </c>
      <c r="C161" s="41" t="s">
        <v>65</v>
      </c>
      <c r="D161" s="41">
        <v>1990</v>
      </c>
      <c r="E161" s="48">
        <v>0.30500935831720444</v>
      </c>
      <c r="F161" s="49">
        <v>172064.3192887679</v>
      </c>
      <c r="G161" s="49">
        <v>5574458</v>
      </c>
      <c r="H161" s="48">
        <v>3.0866555867631956E-2</v>
      </c>
      <c r="J161" s="50" t="s">
        <v>267</v>
      </c>
      <c r="K161" s="50">
        <v>2019</v>
      </c>
      <c r="L161" s="51">
        <v>43646</v>
      </c>
      <c r="M161" s="52">
        <v>243850</v>
      </c>
    </row>
    <row r="162" spans="2:13" x14ac:dyDescent="0.3">
      <c r="B162" s="41" t="s">
        <v>264</v>
      </c>
      <c r="C162" s="41" t="s">
        <v>65</v>
      </c>
      <c r="D162" s="41">
        <v>1991</v>
      </c>
      <c r="E162" s="48">
        <v>0.3078202715982305</v>
      </c>
      <c r="F162" s="49">
        <v>174004.64312904773</v>
      </c>
      <c r="G162" s="49">
        <v>5568548</v>
      </c>
      <c r="H162" s="48">
        <v>3.124775850527781E-2</v>
      </c>
      <c r="J162" s="50" t="s">
        <v>263</v>
      </c>
      <c r="K162" s="50">
        <v>1981</v>
      </c>
      <c r="L162" s="51">
        <v>29767</v>
      </c>
      <c r="M162" s="52">
        <v>859016</v>
      </c>
    </row>
    <row r="163" spans="2:13" x14ac:dyDescent="0.3">
      <c r="B163" s="41" t="s">
        <v>264</v>
      </c>
      <c r="C163" s="41" t="s">
        <v>65</v>
      </c>
      <c r="D163" s="41">
        <v>1992</v>
      </c>
      <c r="E163" s="48">
        <v>0.32550295066565321</v>
      </c>
      <c r="F163" s="49">
        <v>189135.4425019818</v>
      </c>
      <c r="G163" s="49">
        <v>5635507</v>
      </c>
      <c r="H163" s="48">
        <v>3.3561388975647054E-2</v>
      </c>
      <c r="J163" s="50" t="s">
        <v>263</v>
      </c>
      <c r="K163" s="50">
        <v>1982</v>
      </c>
      <c r="L163" s="51">
        <v>30132</v>
      </c>
      <c r="M163" s="52">
        <v>808586</v>
      </c>
    </row>
    <row r="164" spans="2:13" x14ac:dyDescent="0.3">
      <c r="B164" s="41" t="s">
        <v>264</v>
      </c>
      <c r="C164" s="41" t="s">
        <v>65</v>
      </c>
      <c r="D164" s="41">
        <v>1993</v>
      </c>
      <c r="E164" s="48">
        <v>0.34190970342979182</v>
      </c>
      <c r="F164" s="49">
        <v>208512.60690754827</v>
      </c>
      <c r="G164" s="49">
        <v>5762251</v>
      </c>
      <c r="H164" s="48">
        <v>3.6185963941443765E-2</v>
      </c>
      <c r="J164" s="50" t="s">
        <v>263</v>
      </c>
      <c r="K164" s="50">
        <v>1983</v>
      </c>
      <c r="L164" s="51">
        <v>30497</v>
      </c>
      <c r="M164" s="52">
        <v>830478</v>
      </c>
    </row>
    <row r="165" spans="2:13" x14ac:dyDescent="0.3">
      <c r="B165" s="41" t="s">
        <v>264</v>
      </c>
      <c r="C165" s="41" t="s">
        <v>65</v>
      </c>
      <c r="D165" s="41">
        <v>1994</v>
      </c>
      <c r="E165" s="48">
        <v>0.36119101094080408</v>
      </c>
      <c r="F165" s="49">
        <v>217514.28346270538</v>
      </c>
      <c r="G165" s="49">
        <v>5763584</v>
      </c>
      <c r="H165" s="48">
        <v>3.7739414132370655E-2</v>
      </c>
      <c r="J165" s="50" t="s">
        <v>263</v>
      </c>
      <c r="K165" s="50">
        <v>1984</v>
      </c>
      <c r="L165" s="51">
        <v>30863</v>
      </c>
      <c r="M165" s="52">
        <v>891383</v>
      </c>
    </row>
    <row r="166" spans="2:13" x14ac:dyDescent="0.3">
      <c r="B166" s="41" t="s">
        <v>264</v>
      </c>
      <c r="C166" s="41" t="s">
        <v>65</v>
      </c>
      <c r="D166" s="41">
        <v>1995</v>
      </c>
      <c r="E166" s="48">
        <v>0.37283520175092572</v>
      </c>
      <c r="F166" s="49">
        <v>243114.65000572614</v>
      </c>
      <c r="G166" s="49">
        <v>5837945</v>
      </c>
      <c r="H166" s="48">
        <v>4.1643874686336742E-2</v>
      </c>
      <c r="J166" s="50" t="s">
        <v>263</v>
      </c>
      <c r="K166" s="50">
        <v>1985</v>
      </c>
      <c r="L166" s="51">
        <v>31228</v>
      </c>
      <c r="M166" s="52">
        <v>902235</v>
      </c>
    </row>
    <row r="167" spans="2:13" x14ac:dyDescent="0.3">
      <c r="B167" s="41" t="s">
        <v>264</v>
      </c>
      <c r="C167" s="41" t="s">
        <v>65</v>
      </c>
      <c r="D167" s="41">
        <v>1996</v>
      </c>
      <c r="E167" s="48">
        <v>0.4057109334317674</v>
      </c>
      <c r="F167" s="49">
        <v>252434.15420311253</v>
      </c>
      <c r="G167" s="49">
        <v>5974675</v>
      </c>
      <c r="H167" s="48">
        <v>4.225069216369301E-2</v>
      </c>
      <c r="J167" s="50" t="s">
        <v>263</v>
      </c>
      <c r="K167" s="50">
        <v>1986</v>
      </c>
      <c r="L167" s="51">
        <v>31593</v>
      </c>
      <c r="M167" s="52">
        <v>955709</v>
      </c>
    </row>
    <row r="168" spans="2:13" x14ac:dyDescent="0.3">
      <c r="B168" s="41" t="s">
        <v>264</v>
      </c>
      <c r="C168" s="41" t="s">
        <v>65</v>
      </c>
      <c r="D168" s="41">
        <v>1997</v>
      </c>
      <c r="E168" s="48">
        <v>0.44104373512759498</v>
      </c>
      <c r="F168" s="49">
        <v>303496.30754082219</v>
      </c>
      <c r="G168" s="49">
        <v>6116870</v>
      </c>
      <c r="H168" s="48">
        <v>4.9616275569175444E-2</v>
      </c>
      <c r="J168" s="50" t="s">
        <v>263</v>
      </c>
      <c r="K168" s="50">
        <v>1987</v>
      </c>
      <c r="L168" s="51">
        <v>31958</v>
      </c>
      <c r="M168" s="52">
        <v>987122</v>
      </c>
    </row>
    <row r="169" spans="2:13" x14ac:dyDescent="0.3">
      <c r="B169" s="41" t="s">
        <v>264</v>
      </c>
      <c r="C169" s="41" t="s">
        <v>65</v>
      </c>
      <c r="D169" s="41">
        <v>1998</v>
      </c>
      <c r="E169" s="48">
        <v>0.41452058965316013</v>
      </c>
      <c r="F169" s="49">
        <v>294025.25752924161</v>
      </c>
      <c r="G169" s="49">
        <v>6216008</v>
      </c>
      <c r="H169" s="48">
        <v>4.7301299729543722E-2</v>
      </c>
      <c r="J169" s="50" t="s">
        <v>263</v>
      </c>
      <c r="K169" s="50">
        <v>1988</v>
      </c>
      <c r="L169" s="51">
        <v>32324</v>
      </c>
      <c r="M169" s="52">
        <v>1028502</v>
      </c>
    </row>
    <row r="170" spans="2:13" x14ac:dyDescent="0.3">
      <c r="B170" s="41" t="s">
        <v>264</v>
      </c>
      <c r="C170" s="41" t="s">
        <v>65</v>
      </c>
      <c r="D170" s="41">
        <v>1999</v>
      </c>
      <c r="E170" s="48">
        <v>0.39157695492724476</v>
      </c>
      <c r="F170" s="49">
        <v>280157.64817224653</v>
      </c>
      <c r="G170" s="49">
        <v>6201141</v>
      </c>
      <c r="H170" s="48">
        <v>4.5178403163586595E-2</v>
      </c>
      <c r="J170" s="50" t="s">
        <v>263</v>
      </c>
      <c r="K170" s="50">
        <v>1989</v>
      </c>
      <c r="L170" s="51">
        <v>32689</v>
      </c>
      <c r="M170" s="52">
        <v>1034804</v>
      </c>
    </row>
    <row r="171" spans="2:13" x14ac:dyDescent="0.3">
      <c r="B171" s="41" t="s">
        <v>264</v>
      </c>
      <c r="C171" s="41" t="s">
        <v>65</v>
      </c>
      <c r="D171" s="41">
        <v>2000</v>
      </c>
      <c r="E171" s="48">
        <v>0.392018779342723</v>
      </c>
      <c r="F171" s="49">
        <v>282910.15258215962</v>
      </c>
      <c r="G171" s="49">
        <v>6310904</v>
      </c>
      <c r="H171" s="48">
        <v>4.4828784050931471E-2</v>
      </c>
      <c r="J171" s="50" t="s">
        <v>263</v>
      </c>
      <c r="K171" s="50">
        <v>1990</v>
      </c>
      <c r="L171" s="51">
        <v>33054</v>
      </c>
      <c r="M171" s="52">
        <v>1038340</v>
      </c>
    </row>
    <row r="172" spans="2:13" x14ac:dyDescent="0.3">
      <c r="B172" s="41" t="s">
        <v>264</v>
      </c>
      <c r="C172" s="41" t="s">
        <v>65</v>
      </c>
      <c r="D172" s="41">
        <v>2001</v>
      </c>
      <c r="E172" s="48">
        <v>0.39283821190882856</v>
      </c>
      <c r="F172" s="49">
        <v>282200.43642146181</v>
      </c>
      <c r="G172" s="49">
        <v>6309000</v>
      </c>
      <c r="H172" s="48">
        <v>4.4729820323579299E-2</v>
      </c>
      <c r="J172" s="50" t="s">
        <v>263</v>
      </c>
      <c r="K172" s="50">
        <v>1991</v>
      </c>
      <c r="L172" s="51">
        <v>33419</v>
      </c>
      <c r="M172" s="52">
        <v>1037389</v>
      </c>
    </row>
    <row r="173" spans="2:13" x14ac:dyDescent="0.3">
      <c r="B173" s="41" t="s">
        <v>264</v>
      </c>
      <c r="C173" s="41" t="s">
        <v>65</v>
      </c>
      <c r="D173" s="41">
        <v>2002</v>
      </c>
      <c r="E173" s="48">
        <v>0.39017846728099848</v>
      </c>
      <c r="F173" s="49">
        <v>281714.31587542285</v>
      </c>
      <c r="G173" s="49">
        <v>6304620</v>
      </c>
      <c r="H173" s="48">
        <v>4.4683789962824537E-2</v>
      </c>
      <c r="J173" s="50" t="s">
        <v>263</v>
      </c>
      <c r="K173" s="50">
        <v>1992</v>
      </c>
      <c r="L173" s="51">
        <v>33785</v>
      </c>
      <c r="M173" s="52">
        <v>1032343</v>
      </c>
    </row>
    <row r="174" spans="2:13" x14ac:dyDescent="0.3">
      <c r="B174" s="41" t="s">
        <v>264</v>
      </c>
      <c r="C174" s="41" t="s">
        <v>65</v>
      </c>
      <c r="D174" s="41">
        <v>2003</v>
      </c>
      <c r="E174" s="48">
        <v>0.38759995247813089</v>
      </c>
      <c r="F174" s="49">
        <v>287729.0107228533</v>
      </c>
      <c r="G174" s="49">
        <v>6382794</v>
      </c>
      <c r="H174" s="48">
        <v>4.5078849595154298E-2</v>
      </c>
      <c r="J174" s="50" t="s">
        <v>263</v>
      </c>
      <c r="K174" s="50">
        <v>1993</v>
      </c>
      <c r="L174" s="51">
        <v>34150</v>
      </c>
      <c r="M174" s="52">
        <v>1038493</v>
      </c>
    </row>
    <row r="175" spans="2:13" x14ac:dyDescent="0.3">
      <c r="B175" s="41" t="s">
        <v>264</v>
      </c>
      <c r="C175" s="41" t="s">
        <v>65</v>
      </c>
      <c r="D175" s="41">
        <v>2004</v>
      </c>
      <c r="E175" s="48">
        <v>0.39893158711011545</v>
      </c>
      <c r="F175" s="49">
        <v>311971.68188867829</v>
      </c>
      <c r="G175" s="49">
        <v>6519753</v>
      </c>
      <c r="H175" s="48">
        <v>4.7850230198702048E-2</v>
      </c>
      <c r="J175" s="50" t="s">
        <v>263</v>
      </c>
      <c r="K175" s="50">
        <v>1994</v>
      </c>
      <c r="L175" s="51">
        <v>34515</v>
      </c>
      <c r="M175" s="52">
        <v>1042648</v>
      </c>
    </row>
    <row r="176" spans="2:13" x14ac:dyDescent="0.3">
      <c r="B176" s="41" t="s">
        <v>264</v>
      </c>
      <c r="C176" s="41" t="s">
        <v>65</v>
      </c>
      <c r="D176" s="41">
        <v>2005</v>
      </c>
      <c r="E176" s="48">
        <v>0.38788584740827026</v>
      </c>
      <c r="F176" s="49">
        <v>319951.90797903319</v>
      </c>
      <c r="G176" s="49">
        <v>6497015</v>
      </c>
      <c r="H176" s="48">
        <v>4.9245985730221216E-2</v>
      </c>
      <c r="J176" s="50" t="s">
        <v>263</v>
      </c>
      <c r="K176" s="50">
        <v>1995</v>
      </c>
      <c r="L176" s="51">
        <v>34880</v>
      </c>
      <c r="M176" s="52">
        <v>1023881</v>
      </c>
    </row>
    <row r="177" spans="2:13" x14ac:dyDescent="0.3">
      <c r="B177" s="41" t="s">
        <v>264</v>
      </c>
      <c r="C177" s="41" t="s">
        <v>65</v>
      </c>
      <c r="D177" s="41">
        <v>2006</v>
      </c>
      <c r="E177" s="48">
        <v>0.38234779055513396</v>
      </c>
      <c r="F177" s="49">
        <v>349201.67824411887</v>
      </c>
      <c r="G177" s="49">
        <v>6560912</v>
      </c>
      <c r="H177" s="48">
        <v>5.322456363446406E-2</v>
      </c>
      <c r="J177" s="50" t="s">
        <v>263</v>
      </c>
      <c r="K177" s="50">
        <v>1996</v>
      </c>
      <c r="L177" s="51">
        <v>35246</v>
      </c>
      <c r="M177" s="52">
        <v>1048731</v>
      </c>
    </row>
    <row r="178" spans="2:13" x14ac:dyDescent="0.3">
      <c r="B178" s="41" t="s">
        <v>264</v>
      </c>
      <c r="C178" s="41" t="s">
        <v>65</v>
      </c>
      <c r="D178" s="41">
        <v>2007</v>
      </c>
      <c r="E178" s="48">
        <v>0.38135161492220138</v>
      </c>
      <c r="F178" s="49">
        <v>360766.6361003159</v>
      </c>
      <c r="G178" s="49">
        <v>6567929</v>
      </c>
      <c r="H178" s="48">
        <v>5.4928522537365417E-2</v>
      </c>
      <c r="J178" s="50" t="s">
        <v>263</v>
      </c>
      <c r="K178" s="50">
        <v>1997</v>
      </c>
      <c r="L178" s="51">
        <v>35611</v>
      </c>
      <c r="M178" s="52">
        <v>1050809</v>
      </c>
    </row>
    <row r="179" spans="2:13" x14ac:dyDescent="0.3">
      <c r="B179" s="41" t="s">
        <v>264</v>
      </c>
      <c r="C179" s="41" t="s">
        <v>65</v>
      </c>
      <c r="D179" s="41">
        <v>2008</v>
      </c>
      <c r="E179" s="48">
        <v>0.38040479716583908</v>
      </c>
      <c r="F179" s="49">
        <v>411168.51351743768</v>
      </c>
      <c r="G179" s="49">
        <v>6641293</v>
      </c>
      <c r="H179" s="48">
        <v>6.1910913058261047E-2</v>
      </c>
      <c r="J179" s="50" t="s">
        <v>263</v>
      </c>
      <c r="K179" s="50">
        <v>1998</v>
      </c>
      <c r="L179" s="51">
        <v>35976</v>
      </c>
      <c r="M179" s="52">
        <v>1057561</v>
      </c>
    </row>
    <row r="180" spans="2:13" x14ac:dyDescent="0.3">
      <c r="B180" s="41" t="s">
        <v>264</v>
      </c>
      <c r="C180" s="41" t="s">
        <v>65</v>
      </c>
      <c r="D180" s="41">
        <v>2009</v>
      </c>
      <c r="E180" s="48">
        <v>0.38021710106228596</v>
      </c>
      <c r="F180" s="49">
        <v>443174.58930748247</v>
      </c>
      <c r="G180" s="49">
        <v>6527069</v>
      </c>
      <c r="H180" s="48">
        <v>6.7897947655752147E-2</v>
      </c>
      <c r="J180" s="50" t="s">
        <v>263</v>
      </c>
      <c r="K180" s="50">
        <v>1999</v>
      </c>
      <c r="L180" s="51">
        <v>36341</v>
      </c>
      <c r="M180" s="52">
        <v>1026834</v>
      </c>
    </row>
    <row r="181" spans="2:13" x14ac:dyDescent="0.3">
      <c r="B181" s="41" t="s">
        <v>264</v>
      </c>
      <c r="C181" s="41" t="s">
        <v>65</v>
      </c>
      <c r="D181" s="41">
        <v>2010</v>
      </c>
      <c r="E181" s="48">
        <v>0.36498962284405639</v>
      </c>
      <c r="F181" s="49">
        <v>457634.57382094039</v>
      </c>
      <c r="G181" s="49">
        <v>6735067</v>
      </c>
      <c r="H181" s="48">
        <v>6.7948035828142531E-2</v>
      </c>
      <c r="J181" s="50" t="s">
        <v>263</v>
      </c>
      <c r="K181" s="50">
        <v>2000</v>
      </c>
      <c r="L181" s="51">
        <v>36707</v>
      </c>
      <c r="M181" s="52">
        <v>1057007</v>
      </c>
    </row>
    <row r="182" spans="2:13" x14ac:dyDescent="0.3">
      <c r="B182" s="41" t="s">
        <v>264</v>
      </c>
      <c r="C182" s="41" t="s">
        <v>65</v>
      </c>
      <c r="D182" s="41">
        <v>2011</v>
      </c>
      <c r="E182" s="48">
        <v>0.33879443585780528</v>
      </c>
      <c r="F182" s="49">
        <v>446414.52117465227</v>
      </c>
      <c r="G182" s="49">
        <v>6815590</v>
      </c>
      <c r="H182" s="48">
        <v>6.5499028136177834E-2</v>
      </c>
      <c r="J182" s="50" t="s">
        <v>263</v>
      </c>
      <c r="K182" s="50">
        <v>2001</v>
      </c>
      <c r="L182" s="51">
        <v>37072</v>
      </c>
      <c r="M182" s="52">
        <v>1076646</v>
      </c>
    </row>
    <row r="183" spans="2:13" x14ac:dyDescent="0.3">
      <c r="B183" s="41" t="s">
        <v>264</v>
      </c>
      <c r="C183" s="41" t="s">
        <v>65</v>
      </c>
      <c r="D183" s="41">
        <v>2012</v>
      </c>
      <c r="E183" s="48">
        <v>0.46120181787577846</v>
      </c>
      <c r="F183" s="49">
        <v>590477.148628177</v>
      </c>
      <c r="G183" s="49">
        <v>6794407</v>
      </c>
      <c r="H183" s="48">
        <v>8.6906355275475397E-2</v>
      </c>
      <c r="J183" s="50" t="s">
        <v>263</v>
      </c>
      <c r="K183" s="50">
        <v>2002</v>
      </c>
      <c r="L183" s="51">
        <v>37437</v>
      </c>
      <c r="M183" s="52">
        <v>1093873</v>
      </c>
    </row>
    <row r="184" spans="2:13" x14ac:dyDescent="0.3">
      <c r="B184" s="41" t="s">
        <v>264</v>
      </c>
      <c r="C184" s="41" t="s">
        <v>65</v>
      </c>
      <c r="D184" s="41">
        <v>2013</v>
      </c>
      <c r="E184" s="48">
        <v>0.36189297865759357</v>
      </c>
      <c r="F184" s="49">
        <v>474030.94648932881</v>
      </c>
      <c r="G184" s="49">
        <v>6973710</v>
      </c>
      <c r="H184" s="48">
        <v>6.7973997555007132E-2</v>
      </c>
      <c r="J184" s="50" t="s">
        <v>263</v>
      </c>
      <c r="K184" s="50">
        <v>2003</v>
      </c>
      <c r="L184" s="51">
        <v>37802</v>
      </c>
      <c r="M184" s="52">
        <v>1106733</v>
      </c>
    </row>
    <row r="185" spans="2:13" x14ac:dyDescent="0.3">
      <c r="B185" s="41" t="s">
        <v>264</v>
      </c>
      <c r="C185" s="41" t="s">
        <v>65</v>
      </c>
      <c r="D185" s="41">
        <v>2014</v>
      </c>
      <c r="E185" s="48">
        <v>0.36097184728114151</v>
      </c>
      <c r="F185" s="49">
        <v>482110.75048206706</v>
      </c>
      <c r="G185" s="49">
        <v>7173730</v>
      </c>
      <c r="H185" s="48">
        <v>6.7205031480424698E-2</v>
      </c>
      <c r="J185" s="50" t="s">
        <v>263</v>
      </c>
      <c r="K185" s="50">
        <v>2004</v>
      </c>
      <c r="L185" s="51">
        <v>38168</v>
      </c>
      <c r="M185" s="52">
        <v>1098954</v>
      </c>
    </row>
    <row r="186" spans="2:13" x14ac:dyDescent="0.3">
      <c r="B186" s="41" t="s">
        <v>264</v>
      </c>
      <c r="C186" s="41" t="s">
        <v>65</v>
      </c>
      <c r="D186" s="41">
        <v>2015</v>
      </c>
      <c r="E186" s="48">
        <v>0.36893969255025622</v>
      </c>
      <c r="F186" s="49">
        <v>511645.93456838786</v>
      </c>
      <c r="G186" s="49">
        <v>7258314</v>
      </c>
      <c r="H186" s="48">
        <v>7.0491016862647152E-2</v>
      </c>
      <c r="J186" s="50" t="s">
        <v>263</v>
      </c>
      <c r="K186" s="50">
        <v>2005</v>
      </c>
      <c r="L186" s="51">
        <v>38533</v>
      </c>
      <c r="M186" s="52">
        <v>1136081</v>
      </c>
    </row>
    <row r="187" spans="2:13" x14ac:dyDescent="0.3">
      <c r="B187" s="41" t="s">
        <v>264</v>
      </c>
      <c r="C187" s="41" t="s">
        <v>65</v>
      </c>
      <c r="D187" s="41">
        <v>2016</v>
      </c>
      <c r="E187" s="48">
        <v>0.36947162426614483</v>
      </c>
      <c r="F187" s="49">
        <v>526532.90332681022</v>
      </c>
      <c r="G187" s="49">
        <v>7348911</v>
      </c>
      <c r="H187" s="48">
        <v>7.1647745268218682E-2</v>
      </c>
      <c r="J187" s="50" t="s">
        <v>263</v>
      </c>
      <c r="K187" s="50">
        <v>2006</v>
      </c>
      <c r="L187" s="51">
        <v>38898</v>
      </c>
      <c r="M187" s="52">
        <v>1126863</v>
      </c>
    </row>
    <row r="188" spans="2:13" x14ac:dyDescent="0.3">
      <c r="B188" s="41" t="s">
        <v>264</v>
      </c>
      <c r="C188" s="41" t="s">
        <v>65</v>
      </c>
      <c r="D188" s="41">
        <v>2017</v>
      </c>
      <c r="E188" s="48">
        <v>0.37833532457188374</v>
      </c>
      <c r="F188" s="49">
        <v>534580.62524890481</v>
      </c>
      <c r="G188" s="49">
        <v>7408771</v>
      </c>
      <c r="H188" s="48">
        <v>7.2155101736698951E-2</v>
      </c>
      <c r="J188" s="50" t="s">
        <v>263</v>
      </c>
      <c r="K188" s="50">
        <v>2007</v>
      </c>
      <c r="L188" s="51">
        <v>39263</v>
      </c>
      <c r="M188" s="52">
        <v>1101876</v>
      </c>
    </row>
    <row r="189" spans="2:13" x14ac:dyDescent="0.3">
      <c r="B189" s="41" t="s">
        <v>264</v>
      </c>
      <c r="C189" s="41" t="s">
        <v>65</v>
      </c>
      <c r="D189" s="41">
        <v>2018</v>
      </c>
      <c r="E189" s="48">
        <v>0.34164282795259504</v>
      </c>
      <c r="F189" s="49">
        <v>482476.54270535352</v>
      </c>
      <c r="G189" s="49">
        <v>7552902</v>
      </c>
      <c r="H189" s="48">
        <v>6.3879624375551738E-2</v>
      </c>
      <c r="J189" s="50" t="s">
        <v>263</v>
      </c>
      <c r="K189" s="50">
        <v>2008</v>
      </c>
      <c r="L189" s="51">
        <v>39629</v>
      </c>
      <c r="M189" s="52">
        <v>1120166</v>
      </c>
    </row>
    <row r="190" spans="2:13" x14ac:dyDescent="0.3">
      <c r="B190" s="41" t="s">
        <v>264</v>
      </c>
      <c r="C190" s="41" t="s">
        <v>65</v>
      </c>
      <c r="D190" s="41">
        <v>2019</v>
      </c>
      <c r="E190" s="48">
        <v>0.34191176470588236</v>
      </c>
      <c r="F190" s="49">
        <v>478978.3786764706</v>
      </c>
      <c r="G190" s="49">
        <v>7460380</v>
      </c>
      <c r="H190" s="48">
        <v>6.4202946589378904E-2</v>
      </c>
      <c r="J190" s="50" t="s">
        <v>263</v>
      </c>
      <c r="K190" s="50">
        <v>2009</v>
      </c>
      <c r="L190" s="51">
        <v>39994</v>
      </c>
      <c r="M190" s="52">
        <v>1071012</v>
      </c>
    </row>
    <row r="191" spans="2:13" x14ac:dyDescent="0.3">
      <c r="B191" s="41" t="s">
        <v>264</v>
      </c>
      <c r="C191" s="41" t="s">
        <v>65</v>
      </c>
      <c r="D191" s="41">
        <v>2020</v>
      </c>
      <c r="E191" s="48">
        <v>0.34191176470588236</v>
      </c>
      <c r="F191" s="49">
        <v>399029.49264705885</v>
      </c>
      <c r="G191" s="49">
        <v>6400888</v>
      </c>
      <c r="H191" s="48">
        <v>6.233970859153587E-2</v>
      </c>
      <c r="J191" s="50" t="s">
        <v>263</v>
      </c>
      <c r="K191" s="50">
        <v>2010</v>
      </c>
      <c r="L191" s="51">
        <v>40359</v>
      </c>
      <c r="M191" s="52">
        <v>1079962</v>
      </c>
    </row>
    <row r="192" spans="2:13" x14ac:dyDescent="0.3">
      <c r="B192" s="41" t="s">
        <v>264</v>
      </c>
      <c r="C192" s="41" t="s">
        <v>69</v>
      </c>
      <c r="D192" s="41">
        <v>1990</v>
      </c>
      <c r="E192" s="48">
        <v>2.7815736861135334E-2</v>
      </c>
      <c r="F192" s="49">
        <v>15691.636003998554</v>
      </c>
      <c r="G192" s="49">
        <v>5574458</v>
      </c>
      <c r="H192" s="48">
        <v>2.8149168948799243E-3</v>
      </c>
      <c r="J192" s="50" t="s">
        <v>263</v>
      </c>
      <c r="K192" s="50">
        <v>2011</v>
      </c>
      <c r="L192" s="51">
        <v>40724</v>
      </c>
      <c r="M192" s="52">
        <v>1101821</v>
      </c>
    </row>
    <row r="193" spans="2:13" x14ac:dyDescent="0.3">
      <c r="B193" s="41" t="s">
        <v>264</v>
      </c>
      <c r="C193" s="41" t="s">
        <v>69</v>
      </c>
      <c r="D193" s="41">
        <v>1991</v>
      </c>
      <c r="E193" s="48">
        <v>2.8072081861812911E-2</v>
      </c>
      <c r="F193" s="49">
        <v>15868.586434845603</v>
      </c>
      <c r="G193" s="49">
        <v>5568548</v>
      </c>
      <c r="H193" s="48">
        <v>2.8496811798776993E-3</v>
      </c>
      <c r="J193" s="50" t="s">
        <v>263</v>
      </c>
      <c r="K193" s="50">
        <v>2012</v>
      </c>
      <c r="L193" s="51">
        <v>41090</v>
      </c>
      <c r="M193" s="52">
        <v>1093588</v>
      </c>
    </row>
    <row r="194" spans="2:13" x14ac:dyDescent="0.3">
      <c r="B194" s="41" t="s">
        <v>264</v>
      </c>
      <c r="C194" s="41" t="s">
        <v>69</v>
      </c>
      <c r="D194" s="41">
        <v>1992</v>
      </c>
      <c r="E194" s="48">
        <v>2.7304667238640182E-2</v>
      </c>
      <c r="F194" s="49">
        <v>15865.54072701531</v>
      </c>
      <c r="G194" s="49">
        <v>5635507</v>
      </c>
      <c r="H194" s="48">
        <v>2.8152818773919206E-3</v>
      </c>
      <c r="J194" s="50" t="s">
        <v>263</v>
      </c>
      <c r="K194" s="50">
        <v>2013</v>
      </c>
      <c r="L194" s="51">
        <v>41455</v>
      </c>
      <c r="M194" s="52">
        <v>1123150</v>
      </c>
    </row>
    <row r="195" spans="2:13" x14ac:dyDescent="0.3">
      <c r="B195" s="41" t="s">
        <v>264</v>
      </c>
      <c r="C195" s="41" t="s">
        <v>69</v>
      </c>
      <c r="D195" s="41">
        <v>1993</v>
      </c>
      <c r="E195" s="48">
        <v>2.712591675551998E-2</v>
      </c>
      <c r="F195" s="49">
        <v>16542.658955603594</v>
      </c>
      <c r="G195" s="49">
        <v>5762251</v>
      </c>
      <c r="H195" s="48">
        <v>2.8708674709941643E-3</v>
      </c>
      <c r="J195" s="50" t="s">
        <v>263</v>
      </c>
      <c r="K195" s="50">
        <v>2014</v>
      </c>
      <c r="L195" s="51">
        <v>41820</v>
      </c>
      <c r="M195" s="52">
        <v>1145283</v>
      </c>
    </row>
    <row r="196" spans="2:13" x14ac:dyDescent="0.3">
      <c r="B196" s="41" t="s">
        <v>264</v>
      </c>
      <c r="C196" s="41" t="s">
        <v>69</v>
      </c>
      <c r="D196" s="41">
        <v>1994</v>
      </c>
      <c r="E196" s="48">
        <v>0</v>
      </c>
      <c r="F196" s="49">
        <v>0</v>
      </c>
      <c r="G196" s="49">
        <v>5763584</v>
      </c>
      <c r="H196" s="48">
        <v>0</v>
      </c>
      <c r="J196" s="50" t="s">
        <v>263</v>
      </c>
      <c r="K196" s="50">
        <v>2015</v>
      </c>
      <c r="L196" s="51">
        <v>42185</v>
      </c>
      <c r="M196" s="52">
        <v>1107582</v>
      </c>
    </row>
    <row r="197" spans="2:13" x14ac:dyDescent="0.3">
      <c r="B197" s="41" t="s">
        <v>264</v>
      </c>
      <c r="C197" s="41" t="s">
        <v>69</v>
      </c>
      <c r="D197" s="41">
        <v>1995</v>
      </c>
      <c r="E197" s="48">
        <v>0</v>
      </c>
      <c r="F197" s="49">
        <v>0</v>
      </c>
      <c r="G197" s="49">
        <v>5837945</v>
      </c>
      <c r="H197" s="48">
        <v>0</v>
      </c>
      <c r="J197" s="50" t="s">
        <v>263</v>
      </c>
      <c r="K197" s="50">
        <v>2016</v>
      </c>
      <c r="L197" s="51">
        <v>42551</v>
      </c>
      <c r="M197" s="52">
        <v>1124649</v>
      </c>
    </row>
    <row r="198" spans="2:13" x14ac:dyDescent="0.3">
      <c r="B198" s="41" t="s">
        <v>264</v>
      </c>
      <c r="C198" s="41" t="s">
        <v>69</v>
      </c>
      <c r="D198" s="41">
        <v>1996</v>
      </c>
      <c r="E198" s="48">
        <v>0</v>
      </c>
      <c r="F198" s="49">
        <v>0</v>
      </c>
      <c r="G198" s="49">
        <v>5974675</v>
      </c>
      <c r="H198" s="48">
        <v>0</v>
      </c>
      <c r="J198" s="50" t="s">
        <v>263</v>
      </c>
      <c r="K198" s="50">
        <v>2017</v>
      </c>
      <c r="L198" s="51">
        <v>42916</v>
      </c>
      <c r="M198" s="52">
        <v>1139244</v>
      </c>
    </row>
    <row r="199" spans="2:13" x14ac:dyDescent="0.3">
      <c r="B199" s="41" t="s">
        <v>264</v>
      </c>
      <c r="C199" s="41" t="s">
        <v>69</v>
      </c>
      <c r="D199" s="41">
        <v>1997</v>
      </c>
      <c r="E199" s="48">
        <v>0</v>
      </c>
      <c r="F199" s="49">
        <v>0</v>
      </c>
      <c r="G199" s="49">
        <v>6116870</v>
      </c>
      <c r="H199" s="48">
        <v>0</v>
      </c>
      <c r="J199" s="50" t="s">
        <v>263</v>
      </c>
      <c r="K199" s="50">
        <v>2018</v>
      </c>
      <c r="L199" s="51">
        <v>43281</v>
      </c>
      <c r="M199" s="52">
        <v>1152057</v>
      </c>
    </row>
    <row r="200" spans="2:13" x14ac:dyDescent="0.3">
      <c r="B200" s="41" t="s">
        <v>264</v>
      </c>
      <c r="C200" s="41" t="s">
        <v>69</v>
      </c>
      <c r="D200" s="41">
        <v>1998</v>
      </c>
      <c r="E200" s="48">
        <v>0</v>
      </c>
      <c r="F200" s="49">
        <v>0</v>
      </c>
      <c r="G200" s="49">
        <v>6216008</v>
      </c>
      <c r="H200" s="48">
        <v>0</v>
      </c>
      <c r="J200" s="50" t="s">
        <v>263</v>
      </c>
      <c r="K200" s="50">
        <v>2019</v>
      </c>
      <c r="L200" s="51">
        <v>43646</v>
      </c>
      <c r="M200" s="52">
        <v>1122935</v>
      </c>
    </row>
    <row r="201" spans="2:13" x14ac:dyDescent="0.3">
      <c r="B201" s="41" t="s">
        <v>264</v>
      </c>
      <c r="C201" s="41" t="s">
        <v>69</v>
      </c>
      <c r="D201" s="41">
        <v>1999</v>
      </c>
      <c r="E201" s="48">
        <v>0</v>
      </c>
      <c r="F201" s="49">
        <v>0</v>
      </c>
      <c r="G201" s="49">
        <v>6201141</v>
      </c>
      <c r="H201" s="48">
        <v>0</v>
      </c>
      <c r="J201" s="50" t="s">
        <v>264</v>
      </c>
      <c r="K201" s="50">
        <v>2020</v>
      </c>
      <c r="L201" s="50">
        <v>44012</v>
      </c>
      <c r="M201" s="50">
        <v>1167054</v>
      </c>
    </row>
    <row r="202" spans="2:13" x14ac:dyDescent="0.3">
      <c r="B202" s="41" t="s">
        <v>264</v>
      </c>
      <c r="C202" s="41" t="s">
        <v>69</v>
      </c>
      <c r="D202" s="41">
        <v>2000</v>
      </c>
      <c r="E202" s="48">
        <v>0</v>
      </c>
      <c r="F202" s="49">
        <v>0</v>
      </c>
      <c r="G202" s="49">
        <v>6310904</v>
      </c>
      <c r="H202" s="48">
        <v>0</v>
      </c>
      <c r="J202" s="50" t="s">
        <v>265</v>
      </c>
      <c r="K202" s="50">
        <v>2020</v>
      </c>
      <c r="L202" s="50">
        <v>44012</v>
      </c>
      <c r="M202" s="50">
        <v>1525965</v>
      </c>
    </row>
    <row r="203" spans="2:13" x14ac:dyDescent="0.3">
      <c r="B203" s="41" t="s">
        <v>264</v>
      </c>
      <c r="C203" s="41" t="s">
        <v>69</v>
      </c>
      <c r="D203" s="41">
        <v>2001</v>
      </c>
      <c r="E203" s="48">
        <v>0</v>
      </c>
      <c r="F203" s="49">
        <v>0</v>
      </c>
      <c r="G203" s="49">
        <v>6309000</v>
      </c>
      <c r="H203" s="48">
        <v>0</v>
      </c>
      <c r="J203" s="50" t="s">
        <v>266</v>
      </c>
      <c r="K203" s="50">
        <v>2020</v>
      </c>
      <c r="L203" s="50">
        <v>44012</v>
      </c>
      <c r="M203" s="50">
        <v>2578563</v>
      </c>
    </row>
    <row r="204" spans="2:13" x14ac:dyDescent="0.3">
      <c r="B204" s="41" t="s">
        <v>264</v>
      </c>
      <c r="C204" s="41" t="s">
        <v>69</v>
      </c>
      <c r="D204" s="41">
        <v>2002</v>
      </c>
      <c r="E204" s="48">
        <v>0</v>
      </c>
      <c r="F204" s="49">
        <v>0</v>
      </c>
      <c r="G204" s="49">
        <v>6304620</v>
      </c>
      <c r="H204" s="48">
        <v>0</v>
      </c>
      <c r="J204" s="50" t="s">
        <v>267</v>
      </c>
      <c r="K204" s="50">
        <v>2020</v>
      </c>
      <c r="L204" s="50">
        <v>44012</v>
      </c>
      <c r="M204" s="50">
        <v>221403</v>
      </c>
    </row>
    <row r="205" spans="2:13" x14ac:dyDescent="0.3">
      <c r="B205" s="41" t="s">
        <v>264</v>
      </c>
      <c r="C205" s="41" t="s">
        <v>69</v>
      </c>
      <c r="D205" s="41">
        <v>2003</v>
      </c>
      <c r="E205" s="48">
        <v>0</v>
      </c>
      <c r="F205" s="49">
        <v>0</v>
      </c>
      <c r="G205" s="49">
        <v>6382794</v>
      </c>
      <c r="H205" s="48">
        <v>0</v>
      </c>
      <c r="J205" s="50" t="s">
        <v>263</v>
      </c>
      <c r="K205" s="50">
        <v>2020</v>
      </c>
      <c r="L205" s="50">
        <v>44012</v>
      </c>
      <c r="M205" s="50">
        <v>907903</v>
      </c>
    </row>
    <row r="206" spans="2:13" x14ac:dyDescent="0.3">
      <c r="B206" s="41" t="s">
        <v>264</v>
      </c>
      <c r="C206" s="41" t="s">
        <v>69</v>
      </c>
      <c r="D206" s="41">
        <v>2004</v>
      </c>
      <c r="E206" s="48">
        <v>0</v>
      </c>
      <c r="F206" s="49">
        <v>0</v>
      </c>
      <c r="G206" s="49">
        <v>6519753</v>
      </c>
      <c r="H206" s="48">
        <v>0</v>
      </c>
    </row>
    <row r="207" spans="2:13" x14ac:dyDescent="0.3">
      <c r="B207" s="41" t="s">
        <v>264</v>
      </c>
      <c r="C207" s="41" t="s">
        <v>69</v>
      </c>
      <c r="D207" s="41">
        <v>2005</v>
      </c>
      <c r="E207" s="48">
        <v>0</v>
      </c>
      <c r="F207" s="49">
        <v>0</v>
      </c>
      <c r="G207" s="49">
        <v>6497015</v>
      </c>
      <c r="H207" s="48">
        <v>0</v>
      </c>
    </row>
    <row r="208" spans="2:13" x14ac:dyDescent="0.3">
      <c r="B208" s="41" t="s">
        <v>264</v>
      </c>
      <c r="C208" s="41" t="s">
        <v>69</v>
      </c>
      <c r="D208" s="41">
        <v>2006</v>
      </c>
      <c r="E208" s="48">
        <v>0</v>
      </c>
      <c r="F208" s="49">
        <v>0</v>
      </c>
      <c r="G208" s="49">
        <v>6560912</v>
      </c>
      <c r="H208" s="48">
        <v>0</v>
      </c>
    </row>
    <row r="209" spans="2:8" x14ac:dyDescent="0.3">
      <c r="B209" s="41" t="s">
        <v>264</v>
      </c>
      <c r="C209" s="41" t="s">
        <v>69</v>
      </c>
      <c r="D209" s="41">
        <v>2007</v>
      </c>
      <c r="E209" s="48">
        <v>0</v>
      </c>
      <c r="F209" s="49">
        <v>0</v>
      </c>
      <c r="G209" s="49">
        <v>6567929</v>
      </c>
      <c r="H209" s="48">
        <v>0</v>
      </c>
    </row>
    <row r="210" spans="2:8" x14ac:dyDescent="0.3">
      <c r="B210" s="41" t="s">
        <v>264</v>
      </c>
      <c r="C210" s="41" t="s">
        <v>69</v>
      </c>
      <c r="D210" s="41">
        <v>2008</v>
      </c>
      <c r="E210" s="48">
        <v>0</v>
      </c>
      <c r="F210" s="49">
        <v>0</v>
      </c>
      <c r="G210" s="49">
        <v>6641293</v>
      </c>
      <c r="H210" s="48">
        <v>0</v>
      </c>
    </row>
    <row r="211" spans="2:8" x14ac:dyDescent="0.3">
      <c r="B211" s="41" t="s">
        <v>264</v>
      </c>
      <c r="C211" s="41" t="s">
        <v>69</v>
      </c>
      <c r="D211" s="41">
        <v>2009</v>
      </c>
      <c r="E211" s="48">
        <v>0</v>
      </c>
      <c r="F211" s="49">
        <v>0</v>
      </c>
      <c r="G211" s="49">
        <v>6527069</v>
      </c>
      <c r="H211" s="48">
        <v>0</v>
      </c>
    </row>
    <row r="212" spans="2:8" x14ac:dyDescent="0.3">
      <c r="B212" s="41" t="s">
        <v>264</v>
      </c>
      <c r="C212" s="41" t="s">
        <v>69</v>
      </c>
      <c r="D212" s="41">
        <v>2010</v>
      </c>
      <c r="E212" s="48">
        <v>0</v>
      </c>
      <c r="F212" s="49">
        <v>0</v>
      </c>
      <c r="G212" s="49">
        <v>6735067</v>
      </c>
      <c r="H212" s="48">
        <v>0</v>
      </c>
    </row>
    <row r="213" spans="2:8" x14ac:dyDescent="0.3">
      <c r="B213" s="41" t="s">
        <v>264</v>
      </c>
      <c r="C213" s="41" t="s">
        <v>69</v>
      </c>
      <c r="D213" s="41">
        <v>2011</v>
      </c>
      <c r="E213" s="48">
        <v>0</v>
      </c>
      <c r="F213" s="49">
        <v>0</v>
      </c>
      <c r="G213" s="49">
        <v>6815590</v>
      </c>
      <c r="H213" s="48">
        <v>0</v>
      </c>
    </row>
    <row r="214" spans="2:8" x14ac:dyDescent="0.3">
      <c r="B214" s="41" t="s">
        <v>264</v>
      </c>
      <c r="C214" s="41" t="s">
        <v>69</v>
      </c>
      <c r="D214" s="41">
        <v>2012</v>
      </c>
      <c r="E214" s="48">
        <v>0</v>
      </c>
      <c r="F214" s="49">
        <v>0</v>
      </c>
      <c r="G214" s="49">
        <v>6794407</v>
      </c>
      <c r="H214" s="48">
        <v>0</v>
      </c>
    </row>
    <row r="215" spans="2:8" x14ac:dyDescent="0.3">
      <c r="B215" s="41" t="s">
        <v>264</v>
      </c>
      <c r="C215" s="41" t="s">
        <v>69</v>
      </c>
      <c r="D215" s="41">
        <v>2013</v>
      </c>
      <c r="E215" s="48">
        <v>0</v>
      </c>
      <c r="F215" s="49">
        <v>0</v>
      </c>
      <c r="G215" s="49">
        <v>6973710</v>
      </c>
      <c r="H215" s="48">
        <v>0</v>
      </c>
    </row>
    <row r="216" spans="2:8" x14ac:dyDescent="0.3">
      <c r="B216" s="41" t="s">
        <v>264</v>
      </c>
      <c r="C216" s="41" t="s">
        <v>69</v>
      </c>
      <c r="D216" s="41">
        <v>2014</v>
      </c>
      <c r="E216" s="48">
        <v>0</v>
      </c>
      <c r="F216" s="49">
        <v>0</v>
      </c>
      <c r="G216" s="49">
        <v>7173730</v>
      </c>
      <c r="H216" s="48">
        <v>0</v>
      </c>
    </row>
    <row r="217" spans="2:8" x14ac:dyDescent="0.3">
      <c r="B217" s="41" t="s">
        <v>264</v>
      </c>
      <c r="C217" s="41" t="s">
        <v>69</v>
      </c>
      <c r="D217" s="41">
        <v>2015</v>
      </c>
      <c r="E217" s="48">
        <v>0</v>
      </c>
      <c r="F217" s="49">
        <v>0</v>
      </c>
      <c r="G217" s="49">
        <v>7258314</v>
      </c>
      <c r="H217" s="48">
        <v>0</v>
      </c>
    </row>
    <row r="218" spans="2:8" x14ac:dyDescent="0.3">
      <c r="B218" s="41" t="s">
        <v>264</v>
      </c>
      <c r="C218" s="41" t="s">
        <v>69</v>
      </c>
      <c r="D218" s="41">
        <v>2016</v>
      </c>
      <c r="E218" s="48">
        <v>0</v>
      </c>
      <c r="F218" s="49">
        <v>0</v>
      </c>
      <c r="G218" s="49">
        <v>7348911</v>
      </c>
      <c r="H218" s="48">
        <v>0</v>
      </c>
    </row>
    <row r="219" spans="2:8" x14ac:dyDescent="0.3">
      <c r="B219" s="41" t="s">
        <v>264</v>
      </c>
      <c r="C219" s="41" t="s">
        <v>69</v>
      </c>
      <c r="D219" s="41">
        <v>2017</v>
      </c>
      <c r="E219" s="48">
        <v>0</v>
      </c>
      <c r="F219" s="49">
        <v>0</v>
      </c>
      <c r="G219" s="49">
        <v>7408771</v>
      </c>
      <c r="H219" s="48">
        <v>0</v>
      </c>
    </row>
    <row r="220" spans="2:8" x14ac:dyDescent="0.3">
      <c r="B220" s="41" t="s">
        <v>264</v>
      </c>
      <c r="C220" s="41" t="s">
        <v>69</v>
      </c>
      <c r="D220" s="41">
        <v>2018</v>
      </c>
      <c r="E220" s="48">
        <v>0</v>
      </c>
      <c r="F220" s="49">
        <v>0</v>
      </c>
      <c r="G220" s="49">
        <v>7552902</v>
      </c>
      <c r="H220" s="48">
        <v>0</v>
      </c>
    </row>
    <row r="221" spans="2:8" x14ac:dyDescent="0.3">
      <c r="B221" s="41" t="s">
        <v>264</v>
      </c>
      <c r="C221" s="41" t="s">
        <v>69</v>
      </c>
      <c r="D221" s="41">
        <v>2019</v>
      </c>
      <c r="E221" s="48">
        <v>0</v>
      </c>
      <c r="F221" s="49">
        <v>0</v>
      </c>
      <c r="G221" s="49">
        <v>7460380</v>
      </c>
      <c r="H221" s="48">
        <v>0</v>
      </c>
    </row>
    <row r="222" spans="2:8" x14ac:dyDescent="0.3">
      <c r="B222" s="41" t="s">
        <v>264</v>
      </c>
      <c r="C222" s="41" t="s">
        <v>69</v>
      </c>
      <c r="D222" s="41">
        <v>2020</v>
      </c>
      <c r="E222" s="48">
        <v>0</v>
      </c>
      <c r="F222" s="49">
        <v>0</v>
      </c>
      <c r="G222" s="49">
        <v>6400888</v>
      </c>
      <c r="H222" s="48">
        <v>0</v>
      </c>
    </row>
    <row r="223" spans="2:8" x14ac:dyDescent="0.3">
      <c r="B223" s="41" t="s">
        <v>264</v>
      </c>
      <c r="C223" s="41" t="s">
        <v>71</v>
      </c>
      <c r="D223" s="41">
        <v>1990</v>
      </c>
      <c r="E223" s="48">
        <v>1.9939596316226045E-3</v>
      </c>
      <c r="F223" s="49">
        <v>1124.8484590679966</v>
      </c>
      <c r="G223" s="49">
        <v>5574458</v>
      </c>
      <c r="H223" s="48">
        <v>2.0178615733906267E-4</v>
      </c>
    </row>
    <row r="224" spans="2:8" x14ac:dyDescent="0.3">
      <c r="B224" s="41" t="s">
        <v>264</v>
      </c>
      <c r="C224" s="41" t="s">
        <v>71</v>
      </c>
      <c r="D224" s="41">
        <v>1991</v>
      </c>
      <c r="E224" s="48">
        <v>2.0123356173342589E-3</v>
      </c>
      <c r="F224" s="49">
        <v>1137.5330777667098</v>
      </c>
      <c r="G224" s="49">
        <v>5568548</v>
      </c>
      <c r="H224" s="48">
        <v>2.0427822077976338E-4</v>
      </c>
    </row>
    <row r="225" spans="2:8" x14ac:dyDescent="0.3">
      <c r="B225" s="41" t="s">
        <v>264</v>
      </c>
      <c r="C225" s="41" t="s">
        <v>71</v>
      </c>
      <c r="D225" s="41">
        <v>1992</v>
      </c>
      <c r="E225" s="48">
        <v>1.9573238163899773E-3</v>
      </c>
      <c r="F225" s="49">
        <v>1137.3147474562948</v>
      </c>
      <c r="G225" s="49">
        <v>5635507</v>
      </c>
      <c r="H225" s="48">
        <v>2.0181232095999434E-4</v>
      </c>
    </row>
    <row r="226" spans="2:8" x14ac:dyDescent="0.3">
      <c r="B226" s="41" t="s">
        <v>264</v>
      </c>
      <c r="C226" s="41" t="s">
        <v>71</v>
      </c>
      <c r="D226" s="41">
        <v>1993</v>
      </c>
      <c r="E226" s="48">
        <v>0</v>
      </c>
      <c r="F226" s="49">
        <v>0</v>
      </c>
      <c r="G226" s="49">
        <v>5762251</v>
      </c>
      <c r="H226" s="48">
        <v>0</v>
      </c>
    </row>
    <row r="227" spans="2:8" x14ac:dyDescent="0.3">
      <c r="B227" s="41" t="s">
        <v>264</v>
      </c>
      <c r="C227" s="41" t="s">
        <v>71</v>
      </c>
      <c r="D227" s="41">
        <v>1994</v>
      </c>
      <c r="E227" s="48">
        <v>0</v>
      </c>
      <c r="F227" s="49">
        <v>0</v>
      </c>
      <c r="G227" s="49">
        <v>5763584</v>
      </c>
      <c r="H227" s="48">
        <v>0</v>
      </c>
    </row>
    <row r="228" spans="2:8" x14ac:dyDescent="0.3">
      <c r="B228" s="41" t="s">
        <v>264</v>
      </c>
      <c r="C228" s="41" t="s">
        <v>71</v>
      </c>
      <c r="D228" s="41">
        <v>1995</v>
      </c>
      <c r="E228" s="48">
        <v>0</v>
      </c>
      <c r="F228" s="49">
        <v>0</v>
      </c>
      <c r="G228" s="49">
        <v>5837945</v>
      </c>
      <c r="H228" s="48">
        <v>0</v>
      </c>
    </row>
    <row r="229" spans="2:8" x14ac:dyDescent="0.3">
      <c r="B229" s="41" t="s">
        <v>264</v>
      </c>
      <c r="C229" s="41" t="s">
        <v>71</v>
      </c>
      <c r="D229" s="41">
        <v>1996</v>
      </c>
      <c r="E229" s="48">
        <v>0</v>
      </c>
      <c r="F229" s="49">
        <v>0</v>
      </c>
      <c r="G229" s="49">
        <v>5974675</v>
      </c>
      <c r="H229" s="48">
        <v>0</v>
      </c>
    </row>
    <row r="230" spans="2:8" x14ac:dyDescent="0.3">
      <c r="B230" s="41" t="s">
        <v>264</v>
      </c>
      <c r="C230" s="41" t="s">
        <v>71</v>
      </c>
      <c r="D230" s="41">
        <v>1997</v>
      </c>
      <c r="E230" s="48">
        <v>0</v>
      </c>
      <c r="F230" s="49">
        <v>0</v>
      </c>
      <c r="G230" s="49">
        <v>6116870</v>
      </c>
      <c r="H230" s="48">
        <v>0</v>
      </c>
    </row>
    <row r="231" spans="2:8" x14ac:dyDescent="0.3">
      <c r="B231" s="41" t="s">
        <v>264</v>
      </c>
      <c r="C231" s="41" t="s">
        <v>71</v>
      </c>
      <c r="D231" s="41">
        <v>1998</v>
      </c>
      <c r="E231" s="48">
        <v>0</v>
      </c>
      <c r="F231" s="49">
        <v>0</v>
      </c>
      <c r="G231" s="49">
        <v>6216008</v>
      </c>
      <c r="H231" s="48">
        <v>0</v>
      </c>
    </row>
    <row r="232" spans="2:8" x14ac:dyDescent="0.3">
      <c r="B232" s="41" t="s">
        <v>264</v>
      </c>
      <c r="C232" s="41" t="s">
        <v>71</v>
      </c>
      <c r="D232" s="41">
        <v>1999</v>
      </c>
      <c r="E232" s="48">
        <v>0</v>
      </c>
      <c r="F232" s="49">
        <v>0</v>
      </c>
      <c r="G232" s="49">
        <v>6201141</v>
      </c>
      <c r="H232" s="48">
        <v>0</v>
      </c>
    </row>
    <row r="233" spans="2:8" x14ac:dyDescent="0.3">
      <c r="B233" s="41" t="s">
        <v>264</v>
      </c>
      <c r="C233" s="41" t="s">
        <v>71</v>
      </c>
      <c r="D233" s="41">
        <v>2000</v>
      </c>
      <c r="E233" s="48">
        <v>0</v>
      </c>
      <c r="F233" s="49">
        <v>0</v>
      </c>
      <c r="G233" s="49">
        <v>6310904</v>
      </c>
      <c r="H233" s="48">
        <v>0</v>
      </c>
    </row>
    <row r="234" spans="2:8" x14ac:dyDescent="0.3">
      <c r="B234" s="41" t="s">
        <v>264</v>
      </c>
      <c r="C234" s="41" t="s">
        <v>71</v>
      </c>
      <c r="D234" s="41">
        <v>2001</v>
      </c>
      <c r="E234" s="48">
        <v>0</v>
      </c>
      <c r="F234" s="49">
        <v>0</v>
      </c>
      <c r="G234" s="49">
        <v>6309000</v>
      </c>
      <c r="H234" s="48">
        <v>0</v>
      </c>
    </row>
    <row r="235" spans="2:8" x14ac:dyDescent="0.3">
      <c r="B235" s="41" t="s">
        <v>264</v>
      </c>
      <c r="C235" s="41" t="s">
        <v>71</v>
      </c>
      <c r="D235" s="41">
        <v>2002</v>
      </c>
      <c r="E235" s="48">
        <v>0</v>
      </c>
      <c r="F235" s="49">
        <v>0</v>
      </c>
      <c r="G235" s="49">
        <v>6304620</v>
      </c>
      <c r="H235" s="48">
        <v>0</v>
      </c>
    </row>
    <row r="236" spans="2:8" x14ac:dyDescent="0.3">
      <c r="B236" s="41" t="s">
        <v>264</v>
      </c>
      <c r="C236" s="41" t="s">
        <v>71</v>
      </c>
      <c r="D236" s="41">
        <v>2003</v>
      </c>
      <c r="E236" s="48">
        <v>0</v>
      </c>
      <c r="F236" s="49">
        <v>0</v>
      </c>
      <c r="G236" s="49">
        <v>6382794</v>
      </c>
      <c r="H236" s="48">
        <v>0</v>
      </c>
    </row>
    <row r="237" spans="2:8" x14ac:dyDescent="0.3">
      <c r="B237" s="41" t="s">
        <v>264</v>
      </c>
      <c r="C237" s="41" t="s">
        <v>71</v>
      </c>
      <c r="D237" s="41">
        <v>2004</v>
      </c>
      <c r="E237" s="48">
        <v>0</v>
      </c>
      <c r="F237" s="49">
        <v>0</v>
      </c>
      <c r="G237" s="49">
        <v>6519753</v>
      </c>
      <c r="H237" s="48">
        <v>0</v>
      </c>
    </row>
    <row r="238" spans="2:8" x14ac:dyDescent="0.3">
      <c r="B238" s="41" t="s">
        <v>264</v>
      </c>
      <c r="C238" s="41" t="s">
        <v>71</v>
      </c>
      <c r="D238" s="41">
        <v>2005</v>
      </c>
      <c r="E238" s="48">
        <v>0</v>
      </c>
      <c r="F238" s="49">
        <v>0</v>
      </c>
      <c r="G238" s="49">
        <v>6497015</v>
      </c>
      <c r="H238" s="48">
        <v>0</v>
      </c>
    </row>
    <row r="239" spans="2:8" x14ac:dyDescent="0.3">
      <c r="B239" s="41" t="s">
        <v>264</v>
      </c>
      <c r="C239" s="41" t="s">
        <v>71</v>
      </c>
      <c r="D239" s="41">
        <v>2006</v>
      </c>
      <c r="E239" s="48">
        <v>0</v>
      </c>
      <c r="F239" s="49">
        <v>0</v>
      </c>
      <c r="G239" s="49">
        <v>6560912</v>
      </c>
      <c r="H239" s="48">
        <v>0</v>
      </c>
    </row>
    <row r="240" spans="2:8" x14ac:dyDescent="0.3">
      <c r="B240" s="41" t="s">
        <v>264</v>
      </c>
      <c r="C240" s="41" t="s">
        <v>71</v>
      </c>
      <c r="D240" s="41">
        <v>2007</v>
      </c>
      <c r="E240" s="48">
        <v>0</v>
      </c>
      <c r="F240" s="49">
        <v>0</v>
      </c>
      <c r="G240" s="49">
        <v>6567929</v>
      </c>
      <c r="H240" s="48">
        <v>0</v>
      </c>
    </row>
    <row r="241" spans="2:8" x14ac:dyDescent="0.3">
      <c r="B241" s="41" t="s">
        <v>264</v>
      </c>
      <c r="C241" s="41" t="s">
        <v>71</v>
      </c>
      <c r="D241" s="41">
        <v>2008</v>
      </c>
      <c r="E241" s="48">
        <v>0</v>
      </c>
      <c r="F241" s="49">
        <v>0</v>
      </c>
      <c r="G241" s="49">
        <v>6641293</v>
      </c>
      <c r="H241" s="48">
        <v>0</v>
      </c>
    </row>
    <row r="242" spans="2:8" x14ac:dyDescent="0.3">
      <c r="B242" s="41" t="s">
        <v>264</v>
      </c>
      <c r="C242" s="41" t="s">
        <v>71</v>
      </c>
      <c r="D242" s="41">
        <v>2009</v>
      </c>
      <c r="E242" s="48">
        <v>0</v>
      </c>
      <c r="F242" s="49">
        <v>0</v>
      </c>
      <c r="G242" s="49">
        <v>6527069</v>
      </c>
      <c r="H242" s="48">
        <v>0</v>
      </c>
    </row>
    <row r="243" spans="2:8" x14ac:dyDescent="0.3">
      <c r="B243" s="41" t="s">
        <v>264</v>
      </c>
      <c r="C243" s="41" t="s">
        <v>71</v>
      </c>
      <c r="D243" s="41">
        <v>2010</v>
      </c>
      <c r="E243" s="48">
        <v>0</v>
      </c>
      <c r="F243" s="49">
        <v>0</v>
      </c>
      <c r="G243" s="49">
        <v>6735067</v>
      </c>
      <c r="H243" s="48">
        <v>0</v>
      </c>
    </row>
    <row r="244" spans="2:8" x14ac:dyDescent="0.3">
      <c r="B244" s="41" t="s">
        <v>264</v>
      </c>
      <c r="C244" s="41" t="s">
        <v>71</v>
      </c>
      <c r="D244" s="41">
        <v>2011</v>
      </c>
      <c r="E244" s="48">
        <v>0</v>
      </c>
      <c r="F244" s="49">
        <v>0</v>
      </c>
      <c r="G244" s="49">
        <v>6815590</v>
      </c>
      <c r="H244" s="48">
        <v>0</v>
      </c>
    </row>
    <row r="245" spans="2:8" x14ac:dyDescent="0.3">
      <c r="B245" s="41" t="s">
        <v>264</v>
      </c>
      <c r="C245" s="41" t="s">
        <v>71</v>
      </c>
      <c r="D245" s="41">
        <v>2012</v>
      </c>
      <c r="E245" s="48">
        <v>0</v>
      </c>
      <c r="F245" s="49">
        <v>0</v>
      </c>
      <c r="G245" s="49">
        <v>6794407</v>
      </c>
      <c r="H245" s="48">
        <v>0</v>
      </c>
    </row>
    <row r="246" spans="2:8" x14ac:dyDescent="0.3">
      <c r="B246" s="41" t="s">
        <v>264</v>
      </c>
      <c r="C246" s="41" t="s">
        <v>71</v>
      </c>
      <c r="D246" s="41">
        <v>2013</v>
      </c>
      <c r="E246" s="48">
        <v>0</v>
      </c>
      <c r="F246" s="49">
        <v>0</v>
      </c>
      <c r="G246" s="49">
        <v>6973710</v>
      </c>
      <c r="H246" s="48">
        <v>0</v>
      </c>
    </row>
    <row r="247" spans="2:8" x14ac:dyDescent="0.3">
      <c r="B247" s="41" t="s">
        <v>264</v>
      </c>
      <c r="C247" s="41" t="s">
        <v>71</v>
      </c>
      <c r="D247" s="41">
        <v>2014</v>
      </c>
      <c r="E247" s="48">
        <v>0</v>
      </c>
      <c r="F247" s="49">
        <v>0</v>
      </c>
      <c r="G247" s="49">
        <v>7173730</v>
      </c>
      <c r="H247" s="48">
        <v>0</v>
      </c>
    </row>
    <row r="248" spans="2:8" x14ac:dyDescent="0.3">
      <c r="B248" s="41" t="s">
        <v>264</v>
      </c>
      <c r="C248" s="41" t="s">
        <v>71</v>
      </c>
      <c r="D248" s="41">
        <v>2015</v>
      </c>
      <c r="E248" s="48">
        <v>0</v>
      </c>
      <c r="F248" s="49">
        <v>0</v>
      </c>
      <c r="G248" s="49">
        <v>7258314</v>
      </c>
      <c r="H248" s="48">
        <v>0</v>
      </c>
    </row>
    <row r="249" spans="2:8" x14ac:dyDescent="0.3">
      <c r="B249" s="41" t="s">
        <v>264</v>
      </c>
      <c r="C249" s="41" t="s">
        <v>71</v>
      </c>
      <c r="D249" s="41">
        <v>2016</v>
      </c>
      <c r="E249" s="48">
        <v>0</v>
      </c>
      <c r="F249" s="49">
        <v>0</v>
      </c>
      <c r="G249" s="49">
        <v>7348911</v>
      </c>
      <c r="H249" s="48">
        <v>0</v>
      </c>
    </row>
    <row r="250" spans="2:8" x14ac:dyDescent="0.3">
      <c r="B250" s="41" t="s">
        <v>264</v>
      </c>
      <c r="C250" s="41" t="s">
        <v>71</v>
      </c>
      <c r="D250" s="41">
        <v>2017</v>
      </c>
      <c r="E250" s="48">
        <v>0</v>
      </c>
      <c r="F250" s="49">
        <v>0</v>
      </c>
      <c r="G250" s="49">
        <v>7408771</v>
      </c>
      <c r="H250" s="48">
        <v>0</v>
      </c>
    </row>
    <row r="251" spans="2:8" x14ac:dyDescent="0.3">
      <c r="B251" s="41" t="s">
        <v>264</v>
      </c>
      <c r="C251" s="41" t="s">
        <v>71</v>
      </c>
      <c r="D251" s="41">
        <v>2018</v>
      </c>
      <c r="E251" s="48">
        <v>0</v>
      </c>
      <c r="F251" s="49">
        <v>0</v>
      </c>
      <c r="G251" s="49">
        <v>7552902</v>
      </c>
      <c r="H251" s="48">
        <v>0</v>
      </c>
    </row>
    <row r="252" spans="2:8" x14ac:dyDescent="0.3">
      <c r="B252" s="41" t="s">
        <v>264</v>
      </c>
      <c r="C252" s="41" t="s">
        <v>71</v>
      </c>
      <c r="D252" s="41">
        <v>2019</v>
      </c>
      <c r="E252" s="48">
        <v>0</v>
      </c>
      <c r="F252" s="49">
        <v>0</v>
      </c>
      <c r="G252" s="49">
        <v>7460380</v>
      </c>
      <c r="H252" s="48">
        <v>0</v>
      </c>
    </row>
    <row r="253" spans="2:8" x14ac:dyDescent="0.3">
      <c r="B253" s="41" t="s">
        <v>264</v>
      </c>
      <c r="C253" s="41" t="s">
        <v>71</v>
      </c>
      <c r="D253" s="41">
        <v>2020</v>
      </c>
      <c r="E253" s="48">
        <v>0</v>
      </c>
      <c r="F253" s="49">
        <v>0</v>
      </c>
      <c r="G253" s="49">
        <v>6400888</v>
      </c>
      <c r="H253" s="48">
        <v>0</v>
      </c>
    </row>
    <row r="254" spans="2:8" x14ac:dyDescent="0.3">
      <c r="B254" s="41" t="s">
        <v>264</v>
      </c>
      <c r="C254" s="41" t="s">
        <v>83</v>
      </c>
      <c r="D254" s="41">
        <v>1990</v>
      </c>
      <c r="E254" s="48">
        <v>0.49138808835102199</v>
      </c>
      <c r="F254" s="49">
        <v>277205.77950528532</v>
      </c>
      <c r="G254" s="49">
        <v>5574458</v>
      </c>
      <c r="H254" s="48">
        <v>4.9727844304376372E-2</v>
      </c>
    </row>
    <row r="255" spans="2:8" x14ac:dyDescent="0.3">
      <c r="B255" s="41" t="s">
        <v>264</v>
      </c>
      <c r="C255" s="41" t="s">
        <v>83</v>
      </c>
      <c r="D255" s="41">
        <v>1991</v>
      </c>
      <c r="E255" s="48">
        <v>0.49927052833871632</v>
      </c>
      <c r="F255" s="49">
        <v>282227.64425930957</v>
      </c>
      <c r="G255" s="49">
        <v>5568548</v>
      </c>
      <c r="H255" s="48">
        <v>5.0682447966563196E-2</v>
      </c>
    </row>
    <row r="256" spans="2:8" x14ac:dyDescent="0.3">
      <c r="B256" s="41" t="s">
        <v>264</v>
      </c>
      <c r="C256" s="41" t="s">
        <v>83</v>
      </c>
      <c r="D256" s="41">
        <v>1992</v>
      </c>
      <c r="E256" s="48">
        <v>0.4830120603769153</v>
      </c>
      <c r="F256" s="49">
        <v>280657.05575436889</v>
      </c>
      <c r="G256" s="49">
        <v>5635507</v>
      </c>
      <c r="H256" s="48">
        <v>4.9801562797166056E-2</v>
      </c>
    </row>
    <row r="257" spans="2:8" x14ac:dyDescent="0.3">
      <c r="B257" s="41" t="s">
        <v>264</v>
      </c>
      <c r="C257" s="41" t="s">
        <v>83</v>
      </c>
      <c r="D257" s="41">
        <v>1993</v>
      </c>
      <c r="E257" s="48">
        <v>0.47408129996986009</v>
      </c>
      <c r="F257" s="49">
        <v>289117.05854271929</v>
      </c>
      <c r="G257" s="49">
        <v>5762251</v>
      </c>
      <c r="H257" s="48">
        <v>5.0174325717973631E-2</v>
      </c>
    </row>
    <row r="258" spans="2:8" x14ac:dyDescent="0.3">
      <c r="B258" s="41" t="s">
        <v>264</v>
      </c>
      <c r="C258" s="41" t="s">
        <v>83</v>
      </c>
      <c r="D258" s="41">
        <v>1994</v>
      </c>
      <c r="E258" s="48">
        <v>0.48248551952401592</v>
      </c>
      <c r="F258" s="49">
        <v>290559.5346546357</v>
      </c>
      <c r="G258" s="49">
        <v>5763584</v>
      </c>
      <c r="H258" s="48">
        <v>5.0412995569186762E-2</v>
      </c>
    </row>
    <row r="259" spans="2:8" x14ac:dyDescent="0.3">
      <c r="B259" s="41" t="s">
        <v>264</v>
      </c>
      <c r="C259" s="41" t="s">
        <v>83</v>
      </c>
      <c r="D259" s="41">
        <v>1995</v>
      </c>
      <c r="E259" s="48">
        <v>0.47571481288253781</v>
      </c>
      <c r="F259" s="49">
        <v>310199.35803631641</v>
      </c>
      <c r="G259" s="49">
        <v>5837945</v>
      </c>
      <c r="H259" s="48">
        <v>5.3135025772993137E-2</v>
      </c>
    </row>
    <row r="260" spans="2:8" x14ac:dyDescent="0.3">
      <c r="B260" s="41" t="s">
        <v>264</v>
      </c>
      <c r="C260" s="41" t="s">
        <v>83</v>
      </c>
      <c r="D260" s="41">
        <v>1996</v>
      </c>
      <c r="E260" s="48">
        <v>0.43616397181446059</v>
      </c>
      <c r="F260" s="49">
        <v>271382.09559090104</v>
      </c>
      <c r="G260" s="49">
        <v>5974675</v>
      </c>
      <c r="H260" s="48">
        <v>4.5422068244867046E-2</v>
      </c>
    </row>
    <row r="261" spans="2:8" x14ac:dyDescent="0.3">
      <c r="B261" s="41" t="s">
        <v>264</v>
      </c>
      <c r="C261" s="41" t="s">
        <v>83</v>
      </c>
      <c r="D261" s="41">
        <v>1997</v>
      </c>
      <c r="E261" s="48">
        <v>0.39365717567900221</v>
      </c>
      <c r="F261" s="49">
        <v>270888.09961434314</v>
      </c>
      <c r="G261" s="49">
        <v>6116870</v>
      </c>
      <c r="H261" s="48">
        <v>4.4285410612673333E-2</v>
      </c>
    </row>
    <row r="262" spans="2:8" x14ac:dyDescent="0.3">
      <c r="B262" s="41" t="s">
        <v>264</v>
      </c>
      <c r="C262" s="41" t="s">
        <v>83</v>
      </c>
      <c r="D262" s="41">
        <v>1998</v>
      </c>
      <c r="E262" s="48">
        <v>0.42609671935655746</v>
      </c>
      <c r="F262" s="49">
        <v>302236.36839367723</v>
      </c>
      <c r="G262" s="49">
        <v>6216008</v>
      </c>
      <c r="H262" s="48">
        <v>4.8622261810743687E-2</v>
      </c>
    </row>
    <row r="263" spans="2:8" x14ac:dyDescent="0.3">
      <c r="B263" s="41" t="s">
        <v>264</v>
      </c>
      <c r="C263" s="41" t="s">
        <v>83</v>
      </c>
      <c r="D263" s="41">
        <v>1999</v>
      </c>
      <c r="E263" s="48">
        <v>0.4541582869986987</v>
      </c>
      <c r="F263" s="49">
        <v>324932.08801608899</v>
      </c>
      <c r="G263" s="49">
        <v>6201141</v>
      </c>
      <c r="H263" s="48">
        <v>5.2398758231120529E-2</v>
      </c>
    </row>
    <row r="264" spans="2:8" x14ac:dyDescent="0.3">
      <c r="B264" s="41" t="s">
        <v>264</v>
      </c>
      <c r="C264" s="41" t="s">
        <v>83</v>
      </c>
      <c r="D264" s="41">
        <v>2000</v>
      </c>
      <c r="E264" s="48">
        <v>0.45352112676056339</v>
      </c>
      <c r="F264" s="49">
        <v>327294.85915492958</v>
      </c>
      <c r="G264" s="49">
        <v>6310904</v>
      </c>
      <c r="H264" s="48">
        <v>5.1861802866107545E-2</v>
      </c>
    </row>
    <row r="265" spans="2:8" x14ac:dyDescent="0.3">
      <c r="B265" s="41" t="s">
        <v>264</v>
      </c>
      <c r="C265" s="41" t="s">
        <v>83</v>
      </c>
      <c r="D265" s="41">
        <v>2001</v>
      </c>
      <c r="E265" s="48">
        <v>0.44761175569821543</v>
      </c>
      <c r="F265" s="49">
        <v>321547.72365863714</v>
      </c>
      <c r="G265" s="49">
        <v>6309000</v>
      </c>
      <c r="H265" s="48">
        <v>5.0966511912923944E-2</v>
      </c>
    </row>
    <row r="266" spans="2:8" x14ac:dyDescent="0.3">
      <c r="B266" s="41" t="s">
        <v>264</v>
      </c>
      <c r="C266" s="41" t="s">
        <v>83</v>
      </c>
      <c r="D266" s="41">
        <v>2002</v>
      </c>
      <c r="E266" s="48">
        <v>0.44325207045375015</v>
      </c>
      <c r="F266" s="49">
        <v>320034.20039659395</v>
      </c>
      <c r="G266" s="49">
        <v>6304620</v>
      </c>
      <c r="H266" s="48">
        <v>5.0761854068380644E-2</v>
      </c>
    </row>
    <row r="267" spans="2:8" x14ac:dyDescent="0.3">
      <c r="B267" s="41" t="s">
        <v>264</v>
      </c>
      <c r="C267" s="41" t="s">
        <v>83</v>
      </c>
      <c r="D267" s="41">
        <v>2003</v>
      </c>
      <c r="E267" s="48">
        <v>0.44478596723683156</v>
      </c>
      <c r="F267" s="49">
        <v>330180.19098875334</v>
      </c>
      <c r="G267" s="49">
        <v>6382794</v>
      </c>
      <c r="H267" s="48">
        <v>5.1729726979870154E-2</v>
      </c>
    </row>
    <row r="268" spans="2:8" x14ac:dyDescent="0.3">
      <c r="B268" s="41" t="s">
        <v>264</v>
      </c>
      <c r="C268" s="41" t="s">
        <v>83</v>
      </c>
      <c r="D268" s="41">
        <v>2004</v>
      </c>
      <c r="E268" s="48">
        <v>0.43655580446895281</v>
      </c>
      <c r="F268" s="49">
        <v>341394.49709920154</v>
      </c>
      <c r="G268" s="49">
        <v>6519753</v>
      </c>
      <c r="H268" s="48">
        <v>5.2363102881229022E-2</v>
      </c>
    </row>
    <row r="269" spans="2:8" x14ac:dyDescent="0.3">
      <c r="B269" s="41" t="s">
        <v>264</v>
      </c>
      <c r="C269" s="41" t="s">
        <v>83</v>
      </c>
      <c r="D269" s="41">
        <v>2005</v>
      </c>
      <c r="E269" s="48">
        <v>0.44845661036691903</v>
      </c>
      <c r="F269" s="49">
        <v>369914.36808386719</v>
      </c>
      <c r="G269" s="49">
        <v>6497015</v>
      </c>
      <c r="H269" s="48">
        <v>5.6936049567973476E-2</v>
      </c>
    </row>
    <row r="270" spans="2:8" x14ac:dyDescent="0.3">
      <c r="B270" s="41" t="s">
        <v>264</v>
      </c>
      <c r="C270" s="41" t="s">
        <v>83</v>
      </c>
      <c r="D270" s="41">
        <v>2006</v>
      </c>
      <c r="E270" s="48">
        <v>0.44947755530908878</v>
      </c>
      <c r="F270" s="49">
        <v>410511.89656178857</v>
      </c>
      <c r="G270" s="49">
        <v>6560912</v>
      </c>
      <c r="H270" s="48">
        <v>6.2569334348911945E-2</v>
      </c>
    </row>
    <row r="271" spans="2:8" x14ac:dyDescent="0.3">
      <c r="B271" s="41" t="s">
        <v>264</v>
      </c>
      <c r="C271" s="41" t="s">
        <v>83</v>
      </c>
      <c r="D271" s="41">
        <v>2007</v>
      </c>
      <c r="E271" s="48">
        <v>0.45005312722879642</v>
      </c>
      <c r="F271" s="49">
        <v>425759.70947411325</v>
      </c>
      <c r="G271" s="49">
        <v>6567929</v>
      </c>
      <c r="H271" s="48">
        <v>6.4824042628066361E-2</v>
      </c>
    </row>
    <row r="272" spans="2:8" x14ac:dyDescent="0.3">
      <c r="B272" s="41" t="s">
        <v>264</v>
      </c>
      <c r="C272" s="41" t="s">
        <v>83</v>
      </c>
      <c r="D272" s="41">
        <v>2008</v>
      </c>
      <c r="E272" s="48">
        <v>0.44893573772395967</v>
      </c>
      <c r="F272" s="49">
        <v>485241.61976943404</v>
      </c>
      <c r="G272" s="49">
        <v>6641293</v>
      </c>
      <c r="H272" s="48">
        <v>7.3064329456543176E-2</v>
      </c>
    </row>
    <row r="273" spans="2:8" x14ac:dyDescent="0.3">
      <c r="B273" s="41" t="s">
        <v>264</v>
      </c>
      <c r="C273" s="41" t="s">
        <v>83</v>
      </c>
      <c r="D273" s="41">
        <v>2009</v>
      </c>
      <c r="E273" s="48">
        <v>0.44871422766587332</v>
      </c>
      <c r="F273" s="49">
        <v>523013.67562547163</v>
      </c>
      <c r="G273" s="49">
        <v>6527069</v>
      </c>
      <c r="H273" s="48">
        <v>8.0129944332666264E-2</v>
      </c>
    </row>
    <row r="274" spans="2:8" x14ac:dyDescent="0.3">
      <c r="B274" s="41" t="s">
        <v>264</v>
      </c>
      <c r="C274" s="41" t="s">
        <v>83</v>
      </c>
      <c r="D274" s="41">
        <v>2010</v>
      </c>
      <c r="E274" s="48">
        <v>0.55320976168324631</v>
      </c>
      <c r="F274" s="49">
        <v>693630.44228154304</v>
      </c>
      <c r="G274" s="49">
        <v>6735067</v>
      </c>
      <c r="H274" s="48">
        <v>0.10298790528461603</v>
      </c>
    </row>
    <row r="275" spans="2:8" x14ac:dyDescent="0.3">
      <c r="B275" s="41" t="s">
        <v>264</v>
      </c>
      <c r="C275" s="41" t="s">
        <v>83</v>
      </c>
      <c r="D275" s="41">
        <v>2011</v>
      </c>
      <c r="E275" s="48">
        <v>0.47789799072642969</v>
      </c>
      <c r="F275" s="49">
        <v>629705.15486862441</v>
      </c>
      <c r="G275" s="49">
        <v>6815590</v>
      </c>
      <c r="H275" s="48">
        <v>9.2391877279681497E-2</v>
      </c>
    </row>
    <row r="276" spans="2:8" x14ac:dyDescent="0.3">
      <c r="B276" s="41" t="s">
        <v>264</v>
      </c>
      <c r="C276" s="41" t="s">
        <v>83</v>
      </c>
      <c r="D276" s="41">
        <v>2012</v>
      </c>
      <c r="E276" s="48">
        <v>0.34505975425012625</v>
      </c>
      <c r="F276" s="49">
        <v>441780.3484261909</v>
      </c>
      <c r="G276" s="49">
        <v>6794407</v>
      </c>
      <c r="H276" s="48">
        <v>6.5021178217052777E-2</v>
      </c>
    </row>
    <row r="277" spans="2:8" x14ac:dyDescent="0.3">
      <c r="B277" s="41" t="s">
        <v>264</v>
      </c>
      <c r="C277" s="41" t="s">
        <v>83</v>
      </c>
      <c r="D277" s="41">
        <v>2013</v>
      </c>
      <c r="E277" s="48">
        <v>0.46009897927621402</v>
      </c>
      <c r="F277" s="49">
        <v>602667.54948963807</v>
      </c>
      <c r="G277" s="49">
        <v>6973710</v>
      </c>
      <c r="H277" s="48">
        <v>8.6419932788951367E-2</v>
      </c>
    </row>
    <row r="278" spans="2:8" x14ac:dyDescent="0.3">
      <c r="B278" s="41" t="s">
        <v>264</v>
      </c>
      <c r="C278" s="41" t="s">
        <v>83</v>
      </c>
      <c r="D278" s="41">
        <v>2014</v>
      </c>
      <c r="E278" s="48">
        <v>0.45969919012726573</v>
      </c>
      <c r="F278" s="49">
        <v>613970.10104126495</v>
      </c>
      <c r="G278" s="49">
        <v>7173730</v>
      </c>
      <c r="H278" s="48">
        <v>8.5585894791310096E-2</v>
      </c>
    </row>
    <row r="279" spans="2:8" x14ac:dyDescent="0.3">
      <c r="B279" s="41" t="s">
        <v>264</v>
      </c>
      <c r="C279" s="41" t="s">
        <v>83</v>
      </c>
      <c r="D279" s="41">
        <v>2015</v>
      </c>
      <c r="E279" s="48">
        <v>0.46984627512810406</v>
      </c>
      <c r="F279" s="49">
        <v>651583.28419392987</v>
      </c>
      <c r="G279" s="49">
        <v>7258314</v>
      </c>
      <c r="H279" s="48">
        <v>8.9770611218242952E-2</v>
      </c>
    </row>
    <row r="280" spans="2:8" x14ac:dyDescent="0.3">
      <c r="B280" s="41" t="s">
        <v>264</v>
      </c>
      <c r="C280" s="41" t="s">
        <v>83</v>
      </c>
      <c r="D280" s="41">
        <v>2016</v>
      </c>
      <c r="E280" s="48">
        <v>0.47045009784735814</v>
      </c>
      <c r="F280" s="49">
        <v>670437.02309197653</v>
      </c>
      <c r="G280" s="49">
        <v>7348911</v>
      </c>
      <c r="H280" s="48">
        <v>9.1229438360591997E-2</v>
      </c>
    </row>
    <row r="281" spans="2:8" x14ac:dyDescent="0.3">
      <c r="B281" s="41" t="s">
        <v>264</v>
      </c>
      <c r="C281" s="41" t="s">
        <v>83</v>
      </c>
      <c r="D281" s="41">
        <v>2017</v>
      </c>
      <c r="E281" s="48">
        <v>0.45878136200716846</v>
      </c>
      <c r="F281" s="49">
        <v>648249.34767025092</v>
      </c>
      <c r="G281" s="49">
        <v>7408771</v>
      </c>
      <c r="H281" s="48">
        <v>8.7497554948081258E-2</v>
      </c>
    </row>
    <row r="282" spans="2:8" x14ac:dyDescent="0.3">
      <c r="B282" s="41" t="s">
        <v>264</v>
      </c>
      <c r="C282" s="41" t="s">
        <v>83</v>
      </c>
      <c r="D282" s="41">
        <v>2018</v>
      </c>
      <c r="E282" s="48">
        <v>0.49121373109930527</v>
      </c>
      <c r="F282" s="49">
        <v>693704.31140171643</v>
      </c>
      <c r="G282" s="49">
        <v>7552902</v>
      </c>
      <c r="H282" s="48">
        <v>9.1846062798341149E-2</v>
      </c>
    </row>
    <row r="283" spans="2:8" x14ac:dyDescent="0.3">
      <c r="B283" s="41" t="s">
        <v>264</v>
      </c>
      <c r="C283" s="41" t="s">
        <v>83</v>
      </c>
      <c r="D283" s="41">
        <v>2019</v>
      </c>
      <c r="E283" s="48">
        <v>0.49101307189542481</v>
      </c>
      <c r="F283" s="49">
        <v>687851.86519607843</v>
      </c>
      <c r="G283" s="49">
        <v>7460380</v>
      </c>
      <c r="H283" s="48">
        <v>9.2200647312345813E-2</v>
      </c>
    </row>
    <row r="284" spans="2:8" x14ac:dyDescent="0.3">
      <c r="B284" s="41" t="s">
        <v>264</v>
      </c>
      <c r="C284" s="41" t="s">
        <v>83</v>
      </c>
      <c r="D284" s="41">
        <v>2020</v>
      </c>
      <c r="E284" s="48">
        <v>0.49101307189542481</v>
      </c>
      <c r="F284" s="49">
        <v>573038.76960784313</v>
      </c>
      <c r="G284" s="49">
        <v>6400888</v>
      </c>
      <c r="H284" s="48">
        <v>8.9524886173268953E-2</v>
      </c>
    </row>
    <row r="285" spans="2:8" x14ac:dyDescent="0.3">
      <c r="B285" s="41" t="s">
        <v>264</v>
      </c>
      <c r="C285" s="41" t="s">
        <v>103</v>
      </c>
      <c r="D285" s="41">
        <v>1990</v>
      </c>
      <c r="E285" s="48">
        <v>3.7685837037667223E-2</v>
      </c>
      <c r="F285" s="49">
        <v>21259.635876385135</v>
      </c>
      <c r="G285" s="49">
        <v>5574458</v>
      </c>
      <c r="H285" s="48">
        <v>3.8137583737082844E-3</v>
      </c>
    </row>
    <row r="286" spans="2:8" x14ac:dyDescent="0.3">
      <c r="B286" s="41" t="s">
        <v>264</v>
      </c>
      <c r="C286" s="41" t="s">
        <v>103</v>
      </c>
      <c r="D286" s="41">
        <v>1991</v>
      </c>
      <c r="E286" s="48">
        <v>3.8033143167617495E-2</v>
      </c>
      <c r="F286" s="49">
        <v>21499.375169790819</v>
      </c>
      <c r="G286" s="49">
        <v>5568548</v>
      </c>
      <c r="H286" s="48">
        <v>3.8608583727375288E-3</v>
      </c>
    </row>
    <row r="287" spans="2:8" x14ac:dyDescent="0.3">
      <c r="B287" s="41" t="s">
        <v>264</v>
      </c>
      <c r="C287" s="41" t="s">
        <v>103</v>
      </c>
      <c r="D287" s="41">
        <v>1992</v>
      </c>
      <c r="E287" s="48">
        <v>3.8559279182882551E-2</v>
      </c>
      <c r="F287" s="49">
        <v>22405.100524889003</v>
      </c>
      <c r="G287" s="49">
        <v>5635507</v>
      </c>
      <c r="H287" s="48">
        <v>3.9757027229118877E-3</v>
      </c>
    </row>
    <row r="288" spans="2:8" x14ac:dyDescent="0.3">
      <c r="B288" s="41" t="s">
        <v>264</v>
      </c>
      <c r="C288" s="41" t="s">
        <v>103</v>
      </c>
      <c r="D288" s="41">
        <v>1993</v>
      </c>
      <c r="E288" s="48">
        <v>3.4353012856453022E-2</v>
      </c>
      <c r="F288" s="49">
        <v>20950.081831469306</v>
      </c>
      <c r="G288" s="49">
        <v>5762251</v>
      </c>
      <c r="H288" s="48">
        <v>3.6357461400881889E-3</v>
      </c>
    </row>
    <row r="289" spans="2:8" x14ac:dyDescent="0.3">
      <c r="B289" s="41" t="s">
        <v>264</v>
      </c>
      <c r="C289" s="41" t="s">
        <v>103</v>
      </c>
      <c r="D289" s="41">
        <v>1994</v>
      </c>
      <c r="E289" s="48">
        <v>3.480567923611385E-2</v>
      </c>
      <c r="F289" s="49">
        <v>20960.467315497066</v>
      </c>
      <c r="G289" s="49">
        <v>5763584</v>
      </c>
      <c r="H289" s="48">
        <v>3.6367071800284452E-3</v>
      </c>
    </row>
    <row r="290" spans="2:8" x14ac:dyDescent="0.3">
      <c r="B290" s="41" t="s">
        <v>264</v>
      </c>
      <c r="C290" s="41" t="s">
        <v>103</v>
      </c>
      <c r="D290" s="41">
        <v>1995</v>
      </c>
      <c r="E290" s="48">
        <v>3.3720589919452329E-2</v>
      </c>
      <c r="F290" s="49">
        <v>21988.185068777279</v>
      </c>
      <c r="G290" s="49">
        <v>5837945</v>
      </c>
      <c r="H290" s="48">
        <v>3.7664255262386472E-3</v>
      </c>
    </row>
    <row r="291" spans="2:8" x14ac:dyDescent="0.3">
      <c r="B291" s="41" t="s">
        <v>264</v>
      </c>
      <c r="C291" s="41" t="s">
        <v>103</v>
      </c>
      <c r="D291" s="41">
        <v>1996</v>
      </c>
      <c r="E291" s="48">
        <v>3.615474362101128E-2</v>
      </c>
      <c r="F291" s="49">
        <v>22495.553790480462</v>
      </c>
      <c r="G291" s="49">
        <v>5974675</v>
      </c>
      <c r="H291" s="48">
        <v>3.7651510400951455E-3</v>
      </c>
    </row>
    <row r="292" spans="2:8" x14ac:dyDescent="0.3">
      <c r="B292" s="41" t="s">
        <v>264</v>
      </c>
      <c r="C292" s="41" t="s">
        <v>103</v>
      </c>
      <c r="D292" s="41">
        <v>1997</v>
      </c>
      <c r="E292" s="48">
        <v>3.8770821367030445E-2</v>
      </c>
      <c r="F292" s="49">
        <v>26679.442848937393</v>
      </c>
      <c r="G292" s="49">
        <v>6116870</v>
      </c>
      <c r="H292" s="48">
        <v>4.3616167825926318E-3</v>
      </c>
    </row>
    <row r="293" spans="2:8" x14ac:dyDescent="0.3">
      <c r="B293" s="41" t="s">
        <v>264</v>
      </c>
      <c r="C293" s="41" t="s">
        <v>103</v>
      </c>
      <c r="D293" s="41">
        <v>1998</v>
      </c>
      <c r="E293" s="48">
        <v>3.6567883693197675E-2</v>
      </c>
      <c r="F293" s="49">
        <v>25938.111853956816</v>
      </c>
      <c r="G293" s="49">
        <v>6216008</v>
      </c>
      <c r="H293" s="48">
        <v>4.1727925469138422E-3</v>
      </c>
    </row>
    <row r="294" spans="2:8" x14ac:dyDescent="0.3">
      <c r="B294" s="41" t="s">
        <v>264</v>
      </c>
      <c r="C294" s="41" t="s">
        <v>103</v>
      </c>
      <c r="D294" s="41">
        <v>1999</v>
      </c>
      <c r="E294" s="48">
        <v>3.4662250088725893E-2</v>
      </c>
      <c r="F294" s="49">
        <v>24799.453448479828</v>
      </c>
      <c r="G294" s="49">
        <v>6201141</v>
      </c>
      <c r="H294" s="48">
        <v>3.9991758691634051E-3</v>
      </c>
    </row>
    <row r="295" spans="2:8" x14ac:dyDescent="0.3">
      <c r="B295" s="41" t="s">
        <v>264</v>
      </c>
      <c r="C295" s="41" t="s">
        <v>103</v>
      </c>
      <c r="D295" s="41">
        <v>2000</v>
      </c>
      <c r="E295" s="48">
        <v>3.4917840375586852E-2</v>
      </c>
      <c r="F295" s="49">
        <v>25199.33245305164</v>
      </c>
      <c r="G295" s="49">
        <v>6310904</v>
      </c>
      <c r="H295" s="48">
        <v>3.9929830105245841E-3</v>
      </c>
    </row>
    <row r="296" spans="2:8" x14ac:dyDescent="0.3">
      <c r="B296" s="41" t="s">
        <v>264</v>
      </c>
      <c r="C296" s="41" t="s">
        <v>103</v>
      </c>
      <c r="D296" s="41">
        <v>2001</v>
      </c>
      <c r="E296" s="48">
        <v>3.5161081335767716E-2</v>
      </c>
      <c r="F296" s="49">
        <v>25258.419871606104</v>
      </c>
      <c r="G296" s="49">
        <v>6309000</v>
      </c>
      <c r="H296" s="48">
        <v>4.0035536331599463E-3</v>
      </c>
    </row>
    <row r="297" spans="2:8" x14ac:dyDescent="0.3">
      <c r="B297" s="41" t="s">
        <v>264</v>
      </c>
      <c r="C297" s="41" t="s">
        <v>103</v>
      </c>
      <c r="D297" s="41">
        <v>2002</v>
      </c>
      <c r="E297" s="48">
        <v>3.4177067537618101E-2</v>
      </c>
      <c r="F297" s="49">
        <v>24676.321241105798</v>
      </c>
      <c r="G297" s="49">
        <v>6304620</v>
      </c>
      <c r="H297" s="48">
        <v>3.914006116325139E-3</v>
      </c>
    </row>
    <row r="298" spans="2:8" x14ac:dyDescent="0.3">
      <c r="B298" s="41" t="s">
        <v>264</v>
      </c>
      <c r="C298" s="41" t="s">
        <v>103</v>
      </c>
      <c r="D298" s="41">
        <v>2003</v>
      </c>
      <c r="E298" s="48">
        <v>3.4295339052734644E-2</v>
      </c>
      <c r="F298" s="49">
        <v>25458.630515711771</v>
      </c>
      <c r="G298" s="49">
        <v>6382794</v>
      </c>
      <c r="H298" s="48">
        <v>3.988634211868936E-3</v>
      </c>
    </row>
    <row r="299" spans="2:8" x14ac:dyDescent="0.3">
      <c r="B299" s="41" t="s">
        <v>264</v>
      </c>
      <c r="C299" s="41" t="s">
        <v>103</v>
      </c>
      <c r="D299" s="41">
        <v>2004</v>
      </c>
      <c r="E299" s="48">
        <v>3.3660750186685046E-2</v>
      </c>
      <c r="F299" s="49">
        <v>26323.312539491068</v>
      </c>
      <c r="G299" s="49">
        <v>6519753</v>
      </c>
      <c r="H299" s="48">
        <v>4.03747082742108E-3</v>
      </c>
    </row>
    <row r="300" spans="2:8" x14ac:dyDescent="0.3">
      <c r="B300" s="41" t="s">
        <v>264</v>
      </c>
      <c r="C300" s="41" t="s">
        <v>103</v>
      </c>
      <c r="D300" s="41">
        <v>2005</v>
      </c>
      <c r="E300" s="48">
        <v>3.4129295282469427E-2</v>
      </c>
      <c r="F300" s="49">
        <v>28151.924635993015</v>
      </c>
      <c r="G300" s="49">
        <v>6497015</v>
      </c>
      <c r="H300" s="48">
        <v>4.3330552008873325E-3</v>
      </c>
    </row>
    <row r="301" spans="2:8" x14ac:dyDescent="0.3">
      <c r="B301" s="41" t="s">
        <v>264</v>
      </c>
      <c r="C301" s="41" t="s">
        <v>103</v>
      </c>
      <c r="D301" s="41">
        <v>2006</v>
      </c>
      <c r="E301" s="48">
        <v>3.4206993170276111E-2</v>
      </c>
      <c r="F301" s="49">
        <v>31241.554725351703</v>
      </c>
      <c r="G301" s="49">
        <v>6560912</v>
      </c>
      <c r="H301" s="48">
        <v>4.7617701205795327E-3</v>
      </c>
    </row>
    <row r="302" spans="2:8" x14ac:dyDescent="0.3">
      <c r="B302" s="41" t="s">
        <v>264</v>
      </c>
      <c r="C302" s="41" t="s">
        <v>103</v>
      </c>
      <c r="D302" s="41">
        <v>2007</v>
      </c>
      <c r="E302" s="48">
        <v>3.4569087230543062E-2</v>
      </c>
      <c r="F302" s="49">
        <v>32703.082470925579</v>
      </c>
      <c r="G302" s="49">
        <v>6567929</v>
      </c>
      <c r="H302" s="48">
        <v>4.9792076727573605E-3</v>
      </c>
    </row>
    <row r="303" spans="2:8" x14ac:dyDescent="0.3">
      <c r="B303" s="41" t="s">
        <v>264</v>
      </c>
      <c r="C303" s="41" t="s">
        <v>103</v>
      </c>
      <c r="D303" s="41">
        <v>2008</v>
      </c>
      <c r="E303" s="48">
        <v>3.6966053953596423E-2</v>
      </c>
      <c r="F303" s="49">
        <v>39955.535702877722</v>
      </c>
      <c r="G303" s="49">
        <v>6641293</v>
      </c>
      <c r="H303" s="48">
        <v>6.0162284216157486E-3</v>
      </c>
    </row>
    <row r="304" spans="2:8" x14ac:dyDescent="0.3">
      <c r="B304" s="41" t="s">
        <v>264</v>
      </c>
      <c r="C304" s="41" t="s">
        <v>103</v>
      </c>
      <c r="D304" s="41">
        <v>2009</v>
      </c>
      <c r="E304" s="48">
        <v>3.7441225982469378E-2</v>
      </c>
      <c r="F304" s="49">
        <v>43640.856504324605</v>
      </c>
      <c r="G304" s="49">
        <v>6527069</v>
      </c>
      <c r="H304" s="48">
        <v>6.6861337767878054E-3</v>
      </c>
    </row>
    <row r="305" spans="2:8" x14ac:dyDescent="0.3">
      <c r="B305" s="41" t="s">
        <v>264</v>
      </c>
      <c r="C305" s="41" t="s">
        <v>103</v>
      </c>
      <c r="D305" s="41">
        <v>2010</v>
      </c>
      <c r="E305" s="48">
        <v>4.7448650969727328E-2</v>
      </c>
      <c r="F305" s="49">
        <v>59492.494596722245</v>
      </c>
      <c r="G305" s="49">
        <v>6735067</v>
      </c>
      <c r="H305" s="48">
        <v>8.8332446576585271E-3</v>
      </c>
    </row>
    <row r="306" spans="2:8" x14ac:dyDescent="0.3">
      <c r="B306" s="41" t="s">
        <v>264</v>
      </c>
      <c r="C306" s="41" t="s">
        <v>103</v>
      </c>
      <c r="D306" s="41">
        <v>2011</v>
      </c>
      <c r="E306" s="48">
        <v>4.098918083462133E-2</v>
      </c>
      <c r="F306" s="49">
        <v>54009.640061823804</v>
      </c>
      <c r="G306" s="49">
        <v>6815590</v>
      </c>
      <c r="H306" s="48">
        <v>7.9244262142857489E-3</v>
      </c>
    </row>
    <row r="307" spans="2:8" x14ac:dyDescent="0.3">
      <c r="B307" s="41" t="s">
        <v>264</v>
      </c>
      <c r="C307" s="41" t="s">
        <v>103</v>
      </c>
      <c r="D307" s="41">
        <v>2012</v>
      </c>
      <c r="E307" s="48">
        <v>0</v>
      </c>
      <c r="F307" s="49">
        <v>0</v>
      </c>
      <c r="G307" s="49">
        <v>6794407</v>
      </c>
      <c r="H307" s="48">
        <v>0</v>
      </c>
    </row>
    <row r="308" spans="2:8" x14ac:dyDescent="0.3">
      <c r="B308" s="41" t="s">
        <v>264</v>
      </c>
      <c r="C308" s="41" t="s">
        <v>103</v>
      </c>
      <c r="D308" s="41">
        <v>2013</v>
      </c>
      <c r="E308" s="48">
        <v>0</v>
      </c>
      <c r="F308" s="49">
        <v>0</v>
      </c>
      <c r="G308" s="49">
        <v>6973710</v>
      </c>
      <c r="H308" s="48">
        <v>0</v>
      </c>
    </row>
    <row r="309" spans="2:8" x14ac:dyDescent="0.3">
      <c r="B309" s="41" t="s">
        <v>264</v>
      </c>
      <c r="C309" s="41" t="s">
        <v>103</v>
      </c>
      <c r="D309" s="41">
        <v>2014</v>
      </c>
      <c r="E309" s="48">
        <v>0</v>
      </c>
      <c r="F309" s="49">
        <v>0</v>
      </c>
      <c r="G309" s="49">
        <v>7173730</v>
      </c>
      <c r="H309" s="48">
        <v>0</v>
      </c>
    </row>
    <row r="310" spans="2:8" x14ac:dyDescent="0.3">
      <c r="B310" s="41" t="s">
        <v>264</v>
      </c>
      <c r="C310" s="41" t="s">
        <v>103</v>
      </c>
      <c r="D310" s="41">
        <v>2015</v>
      </c>
      <c r="E310" s="48">
        <v>0</v>
      </c>
      <c r="F310" s="49">
        <v>0</v>
      </c>
      <c r="G310" s="49">
        <v>7258314</v>
      </c>
      <c r="H310" s="48">
        <v>0</v>
      </c>
    </row>
    <row r="311" spans="2:8" x14ac:dyDescent="0.3">
      <c r="B311" s="41" t="s">
        <v>264</v>
      </c>
      <c r="C311" s="41" t="s">
        <v>103</v>
      </c>
      <c r="D311" s="41">
        <v>2016</v>
      </c>
      <c r="E311" s="48">
        <v>0</v>
      </c>
      <c r="F311" s="49">
        <v>0</v>
      </c>
      <c r="G311" s="49">
        <v>7348911</v>
      </c>
      <c r="H311" s="48">
        <v>0</v>
      </c>
    </row>
    <row r="312" spans="2:8" x14ac:dyDescent="0.3">
      <c r="B312" s="41" t="s">
        <v>264</v>
      </c>
      <c r="C312" s="41" t="s">
        <v>103</v>
      </c>
      <c r="D312" s="41">
        <v>2017</v>
      </c>
      <c r="E312" s="48">
        <v>0</v>
      </c>
      <c r="F312" s="49">
        <v>0</v>
      </c>
      <c r="G312" s="49">
        <v>7408771</v>
      </c>
      <c r="H312" s="48">
        <v>0</v>
      </c>
    </row>
    <row r="313" spans="2:8" x14ac:dyDescent="0.3">
      <c r="B313" s="41" t="s">
        <v>264</v>
      </c>
      <c r="C313" s="41" t="s">
        <v>103</v>
      </c>
      <c r="D313" s="41">
        <v>2018</v>
      </c>
      <c r="E313" s="48">
        <v>0</v>
      </c>
      <c r="F313" s="49">
        <v>0</v>
      </c>
      <c r="G313" s="49">
        <v>7552902</v>
      </c>
      <c r="H313" s="48">
        <v>0</v>
      </c>
    </row>
    <row r="314" spans="2:8" x14ac:dyDescent="0.3">
      <c r="B314" s="41" t="s">
        <v>264</v>
      </c>
      <c r="C314" s="41" t="s">
        <v>103</v>
      </c>
      <c r="D314" s="41">
        <v>2019</v>
      </c>
      <c r="E314" s="48">
        <v>0</v>
      </c>
      <c r="F314" s="49">
        <v>0</v>
      </c>
      <c r="G314" s="49">
        <v>7460380</v>
      </c>
      <c r="H314" s="48">
        <v>0</v>
      </c>
    </row>
    <row r="315" spans="2:8" x14ac:dyDescent="0.3">
      <c r="B315" s="41" t="s">
        <v>264</v>
      </c>
      <c r="C315" s="41" t="s">
        <v>103</v>
      </c>
      <c r="D315" s="41">
        <v>2020</v>
      </c>
      <c r="E315" s="48">
        <v>0</v>
      </c>
      <c r="F315" s="49">
        <v>0</v>
      </c>
      <c r="G315" s="49">
        <v>6400888</v>
      </c>
      <c r="H315" s="48">
        <v>0</v>
      </c>
    </row>
    <row r="316" spans="2:8" x14ac:dyDescent="0.3">
      <c r="B316" s="41" t="s">
        <v>264</v>
      </c>
      <c r="C316" s="41" t="s">
        <v>107</v>
      </c>
      <c r="D316" s="41">
        <v>1990</v>
      </c>
      <c r="E316" s="48">
        <v>2.106950677414552E-2</v>
      </c>
      <c r="F316" s="49">
        <v>11885.898717485165</v>
      </c>
      <c r="G316" s="49">
        <v>5574458</v>
      </c>
      <c r="H316" s="48">
        <v>2.1322070625494289E-3</v>
      </c>
    </row>
    <row r="317" spans="2:8" x14ac:dyDescent="0.3">
      <c r="B317" s="41" t="s">
        <v>264</v>
      </c>
      <c r="C317" s="41" t="s">
        <v>107</v>
      </c>
      <c r="D317" s="41">
        <v>1991</v>
      </c>
      <c r="E317" s="48">
        <v>8.384731738892745E-3</v>
      </c>
      <c r="F317" s="49">
        <v>4739.7211573612913</v>
      </c>
      <c r="G317" s="49">
        <v>5568548</v>
      </c>
      <c r="H317" s="48">
        <v>8.5115925324901419E-4</v>
      </c>
    </row>
    <row r="318" spans="2:8" x14ac:dyDescent="0.3">
      <c r="B318" s="41" t="s">
        <v>264</v>
      </c>
      <c r="C318" s="41" t="s">
        <v>107</v>
      </c>
      <c r="D318" s="41">
        <v>1992</v>
      </c>
      <c r="E318" s="48">
        <v>1.0439060354079878E-2</v>
      </c>
      <c r="F318" s="49">
        <v>6065.6786531002381</v>
      </c>
      <c r="G318" s="49">
        <v>5635507</v>
      </c>
      <c r="H318" s="48">
        <v>1.0763323784533029E-3</v>
      </c>
    </row>
    <row r="319" spans="2:8" x14ac:dyDescent="0.3">
      <c r="B319" s="41" t="s">
        <v>264</v>
      </c>
      <c r="C319" s="41" t="s">
        <v>107</v>
      </c>
      <c r="D319" s="41">
        <v>1993</v>
      </c>
      <c r="E319" s="48">
        <v>1.004663583537777E-2</v>
      </c>
      <c r="F319" s="49">
        <v>6126.910724297627</v>
      </c>
      <c r="G319" s="49">
        <v>5762251</v>
      </c>
      <c r="H319" s="48">
        <v>1.0632842485163571E-3</v>
      </c>
    </row>
    <row r="320" spans="2:8" x14ac:dyDescent="0.3">
      <c r="B320" s="41" t="s">
        <v>264</v>
      </c>
      <c r="C320" s="41" t="s">
        <v>107</v>
      </c>
      <c r="D320" s="41">
        <v>1994</v>
      </c>
      <c r="E320" s="48">
        <v>7.5521756833077216E-3</v>
      </c>
      <c r="F320" s="49">
        <v>4548.0259269474764</v>
      </c>
      <c r="G320" s="49">
        <v>5763584</v>
      </c>
      <c r="H320" s="48">
        <v>7.8909684094956821E-4</v>
      </c>
    </row>
    <row r="321" spans="2:8" x14ac:dyDescent="0.3">
      <c r="B321" s="41" t="s">
        <v>264</v>
      </c>
      <c r="C321" s="41" t="s">
        <v>107</v>
      </c>
      <c r="D321" s="41">
        <v>1995</v>
      </c>
      <c r="E321" s="48">
        <v>7.3167317749755047E-3</v>
      </c>
      <c r="F321" s="49">
        <v>4771.0212885082774</v>
      </c>
      <c r="G321" s="49">
        <v>5837945</v>
      </c>
      <c r="H321" s="48">
        <v>8.1724327456121583E-4</v>
      </c>
    </row>
    <row r="322" spans="2:8" x14ac:dyDescent="0.3">
      <c r="B322" s="41" t="s">
        <v>264</v>
      </c>
      <c r="C322" s="41" t="s">
        <v>107</v>
      </c>
      <c r="D322" s="41">
        <v>1996</v>
      </c>
      <c r="E322" s="48">
        <v>7.5803017619257918E-3</v>
      </c>
      <c r="F322" s="49">
        <v>4716.4789168737516</v>
      </c>
      <c r="G322" s="49">
        <v>5974675</v>
      </c>
      <c r="H322" s="48">
        <v>7.8941179509743229E-4</v>
      </c>
    </row>
    <row r="323" spans="2:8" x14ac:dyDescent="0.3">
      <c r="B323" s="41" t="s">
        <v>264</v>
      </c>
      <c r="C323" s="41" t="s">
        <v>107</v>
      </c>
      <c r="D323" s="41">
        <v>1997</v>
      </c>
      <c r="E323" s="48">
        <v>7.8635704712671974E-3</v>
      </c>
      <c r="F323" s="49">
        <v>5411.1744755340387</v>
      </c>
      <c r="G323" s="49">
        <v>6116870</v>
      </c>
      <c r="H323" s="48">
        <v>8.8463126983801172E-4</v>
      </c>
    </row>
    <row r="324" spans="2:8" x14ac:dyDescent="0.3">
      <c r="B324" s="41" t="s">
        <v>264</v>
      </c>
      <c r="C324" s="41" t="s">
        <v>107</v>
      </c>
      <c r="D324" s="41">
        <v>1998</v>
      </c>
      <c r="E324" s="48">
        <v>7.3896937558673532E-3</v>
      </c>
      <c r="F324" s="49">
        <v>5241.6132367492955</v>
      </c>
      <c r="G324" s="49">
        <v>6216008</v>
      </c>
      <c r="H324" s="48">
        <v>8.4324428745093246E-4</v>
      </c>
    </row>
    <row r="325" spans="2:8" x14ac:dyDescent="0.3">
      <c r="B325" s="41" t="s">
        <v>264</v>
      </c>
      <c r="C325" s="41" t="s">
        <v>107</v>
      </c>
      <c r="D325" s="41">
        <v>1999</v>
      </c>
      <c r="E325" s="48">
        <v>6.9797704956820064E-3</v>
      </c>
      <c r="F325" s="49">
        <v>4993.7465988406484</v>
      </c>
      <c r="G325" s="49">
        <v>6201141</v>
      </c>
      <c r="H325" s="48">
        <v>8.0529479959263117E-4</v>
      </c>
    </row>
    <row r="326" spans="2:8" x14ac:dyDescent="0.3">
      <c r="B326" s="41" t="s">
        <v>264</v>
      </c>
      <c r="C326" s="41" t="s">
        <v>107</v>
      </c>
      <c r="D326" s="41">
        <v>2000</v>
      </c>
      <c r="E326" s="48">
        <v>7.805164319248826E-3</v>
      </c>
      <c r="F326" s="49">
        <v>5632.7919600938967</v>
      </c>
      <c r="G326" s="49">
        <v>6310904</v>
      </c>
      <c r="H326" s="48">
        <v>8.9254914352902479E-4</v>
      </c>
    </row>
    <row r="327" spans="2:8" x14ac:dyDescent="0.3">
      <c r="B327" s="41" t="s">
        <v>264</v>
      </c>
      <c r="C327" s="41" t="s">
        <v>107</v>
      </c>
      <c r="D327" s="41">
        <v>2001</v>
      </c>
      <c r="E327" s="48">
        <v>9.3056128158313205E-3</v>
      </c>
      <c r="F327" s="49">
        <v>6684.8079392190348</v>
      </c>
      <c r="G327" s="49">
        <v>6309000</v>
      </c>
      <c r="H327" s="48">
        <v>1.0595669581897344E-3</v>
      </c>
    </row>
    <row r="328" spans="2:8" x14ac:dyDescent="0.3">
      <c r="B328" s="41" t="s">
        <v>264</v>
      </c>
      <c r="C328" s="41" t="s">
        <v>107</v>
      </c>
      <c r="D328" s="41">
        <v>2002</v>
      </c>
      <c r="E328" s="48">
        <v>1.0848011197947044E-2</v>
      </c>
      <c r="F328" s="49">
        <v>7832.4159570745369</v>
      </c>
      <c r="G328" s="49">
        <v>6304620</v>
      </c>
      <c r="H328" s="48">
        <v>1.2423295864103683E-3</v>
      </c>
    </row>
    <row r="329" spans="2:8" x14ac:dyDescent="0.3">
      <c r="B329" s="41" t="s">
        <v>264</v>
      </c>
      <c r="C329" s="41" t="s">
        <v>107</v>
      </c>
      <c r="D329" s="41">
        <v>2003</v>
      </c>
      <c r="E329" s="48">
        <v>1.1353747058413858E-2</v>
      </c>
      <c r="F329" s="49">
        <v>8428.283822607651</v>
      </c>
      <c r="G329" s="49">
        <v>6382794</v>
      </c>
      <c r="H329" s="48">
        <v>1.3204693465914223E-3</v>
      </c>
    </row>
    <row r="330" spans="2:8" x14ac:dyDescent="0.3">
      <c r="B330" s="41" t="s">
        <v>264</v>
      </c>
      <c r="C330" s="41" t="s">
        <v>107</v>
      </c>
      <c r="D330" s="41">
        <v>2004</v>
      </c>
      <c r="E330" s="48">
        <v>1.1143661324602218E-2</v>
      </c>
      <c r="F330" s="49">
        <v>8714.5437417427765</v>
      </c>
      <c r="G330" s="49">
        <v>6519753</v>
      </c>
      <c r="H330" s="48">
        <v>1.3366370998629514E-3</v>
      </c>
    </row>
    <row r="331" spans="2:8" x14ac:dyDescent="0.3">
      <c r="B331" s="41" t="s">
        <v>264</v>
      </c>
      <c r="C331" s="41" t="s">
        <v>107</v>
      </c>
      <c r="D331" s="41">
        <v>2005</v>
      </c>
      <c r="E331" s="48">
        <v>1.1298776936517181E-2</v>
      </c>
      <c r="F331" s="49">
        <v>9319.9204426324995</v>
      </c>
      <c r="G331" s="49">
        <v>6497015</v>
      </c>
      <c r="H331" s="48">
        <v>1.4344926774268645E-3</v>
      </c>
    </row>
    <row r="332" spans="2:8" x14ac:dyDescent="0.3">
      <c r="B332" s="41" t="s">
        <v>264</v>
      </c>
      <c r="C332" s="41" t="s">
        <v>107</v>
      </c>
      <c r="D332" s="41">
        <v>2006</v>
      </c>
      <c r="E332" s="48">
        <v>1.1674741696339969E-2</v>
      </c>
      <c r="F332" s="49">
        <v>10662.64666394256</v>
      </c>
      <c r="G332" s="49">
        <v>6560912</v>
      </c>
      <c r="H332" s="48">
        <v>1.6251775155561544E-3</v>
      </c>
    </row>
    <row r="333" spans="2:8" x14ac:dyDescent="0.3">
      <c r="B333" s="41" t="s">
        <v>264</v>
      </c>
      <c r="C333" s="41" t="s">
        <v>107</v>
      </c>
      <c r="D333" s="41">
        <v>2007</v>
      </c>
      <c r="E333" s="48">
        <v>1.1644324119761873E-2</v>
      </c>
      <c r="F333" s="49">
        <v>11015.775148101247</v>
      </c>
      <c r="G333" s="49">
        <v>6567929</v>
      </c>
      <c r="H333" s="48">
        <v>1.6772067950340582E-3</v>
      </c>
    </row>
    <row r="334" spans="2:8" x14ac:dyDescent="0.3">
      <c r="B334" s="41" t="s">
        <v>264</v>
      </c>
      <c r="C334" s="41" t="s">
        <v>107</v>
      </c>
      <c r="D334" s="41">
        <v>2008</v>
      </c>
      <c r="E334" s="48">
        <v>1.1615413653918751E-2</v>
      </c>
      <c r="F334" s="49">
        <v>12554.763771524813</v>
      </c>
      <c r="G334" s="49">
        <v>6641293</v>
      </c>
      <c r="H334" s="48">
        <v>1.8904095590308713E-3</v>
      </c>
    </row>
    <row r="335" spans="2:8" x14ac:dyDescent="0.3">
      <c r="B335" s="41" t="s">
        <v>264</v>
      </c>
      <c r="C335" s="41" t="s">
        <v>107</v>
      </c>
      <c r="D335" s="41">
        <v>2009</v>
      </c>
      <c r="E335" s="48">
        <v>1.1609682475184303E-2</v>
      </c>
      <c r="F335" s="49">
        <v>13532.048528472746</v>
      </c>
      <c r="G335" s="49">
        <v>6527069</v>
      </c>
      <c r="H335" s="48">
        <v>2.0732197757481565E-3</v>
      </c>
    </row>
    <row r="336" spans="2:8" x14ac:dyDescent="0.3">
      <c r="B336" s="41" t="s">
        <v>264</v>
      </c>
      <c r="C336" s="41" t="s">
        <v>107</v>
      </c>
      <c r="D336" s="41">
        <v>2010</v>
      </c>
      <c r="E336" s="48">
        <v>1.4313318542904171E-2</v>
      </c>
      <c r="F336" s="49">
        <v>17946.453875330993</v>
      </c>
      <c r="G336" s="49">
        <v>6735067</v>
      </c>
      <c r="H336" s="48">
        <v>2.6646288560055889E-3</v>
      </c>
    </row>
    <row r="337" spans="2:8" x14ac:dyDescent="0.3">
      <c r="B337" s="41" t="s">
        <v>264</v>
      </c>
      <c r="C337" s="41" t="s">
        <v>107</v>
      </c>
      <c r="D337" s="41">
        <v>2011</v>
      </c>
      <c r="E337" s="48">
        <v>1.2364760432766615E-2</v>
      </c>
      <c r="F337" s="49">
        <v>16292.500772797526</v>
      </c>
      <c r="G337" s="49">
        <v>6815590</v>
      </c>
      <c r="H337" s="48">
        <v>2.3904754794225485E-3</v>
      </c>
    </row>
    <row r="338" spans="2:8" x14ac:dyDescent="0.3">
      <c r="B338" s="41" t="s">
        <v>264</v>
      </c>
      <c r="C338" s="41" t="s">
        <v>107</v>
      </c>
      <c r="D338" s="41">
        <v>2012</v>
      </c>
      <c r="E338" s="48">
        <v>1.6832183134152499E-2</v>
      </c>
      <c r="F338" s="49">
        <v>21550.26089883858</v>
      </c>
      <c r="G338" s="49">
        <v>6794407</v>
      </c>
      <c r="H338" s="48">
        <v>3.1717647910757449E-3</v>
      </c>
    </row>
    <row r="339" spans="2:8" x14ac:dyDescent="0.3">
      <c r="B339" s="41" t="s">
        <v>264</v>
      </c>
      <c r="C339" s="41" t="s">
        <v>107</v>
      </c>
      <c r="D339" s="41">
        <v>2013</v>
      </c>
      <c r="E339" s="48">
        <v>1.546551190844417E-2</v>
      </c>
      <c r="F339" s="49">
        <v>20257.732755954225</v>
      </c>
      <c r="G339" s="49">
        <v>6973710</v>
      </c>
      <c r="H339" s="48">
        <v>2.9048716903849205E-3</v>
      </c>
    </row>
    <row r="340" spans="2:8" x14ac:dyDescent="0.3">
      <c r="B340" s="41" t="s">
        <v>264</v>
      </c>
      <c r="C340" s="41" t="s">
        <v>107</v>
      </c>
      <c r="D340" s="41">
        <v>2014</v>
      </c>
      <c r="E340" s="48">
        <v>1.7200154261473196E-2</v>
      </c>
      <c r="F340" s="49">
        <v>22972.371230235247</v>
      </c>
      <c r="G340" s="49">
        <v>7173730</v>
      </c>
      <c r="H340" s="48">
        <v>3.2022910299433138E-3</v>
      </c>
    </row>
    <row r="341" spans="2:8" x14ac:dyDescent="0.3">
      <c r="B341" s="41" t="s">
        <v>264</v>
      </c>
      <c r="C341" s="41" t="s">
        <v>107</v>
      </c>
      <c r="D341" s="41">
        <v>2015</v>
      </c>
      <c r="E341" s="48">
        <v>1.7579818683484429E-2</v>
      </c>
      <c r="F341" s="49">
        <v>24379.710130074891</v>
      </c>
      <c r="G341" s="49">
        <v>7258314</v>
      </c>
      <c r="H341" s="48">
        <v>3.3588668291389557E-3</v>
      </c>
    </row>
    <row r="342" spans="2:8" x14ac:dyDescent="0.3">
      <c r="B342" s="41" t="s">
        <v>264</v>
      </c>
      <c r="C342" s="41" t="s">
        <v>107</v>
      </c>
      <c r="D342" s="41">
        <v>2016</v>
      </c>
      <c r="E342" s="48">
        <v>1.74559686888454E-2</v>
      </c>
      <c r="F342" s="49">
        <v>24876.448610567513</v>
      </c>
      <c r="G342" s="49">
        <v>7348911</v>
      </c>
      <c r="H342" s="48">
        <v>3.3850523717823652E-3</v>
      </c>
    </row>
    <row r="343" spans="2:8" x14ac:dyDescent="0.3">
      <c r="B343" s="41" t="s">
        <v>264</v>
      </c>
      <c r="C343" s="41" t="s">
        <v>107</v>
      </c>
      <c r="D343" s="41">
        <v>2017</v>
      </c>
      <c r="E343" s="48">
        <v>1.776184786937475E-2</v>
      </c>
      <c r="F343" s="49">
        <v>25097.153564317003</v>
      </c>
      <c r="G343" s="49">
        <v>7408771</v>
      </c>
      <c r="H343" s="48">
        <v>3.3874921446913398E-3</v>
      </c>
    </row>
    <row r="344" spans="2:8" x14ac:dyDescent="0.3">
      <c r="B344" s="41" t="s">
        <v>264</v>
      </c>
      <c r="C344" s="41" t="s">
        <v>107</v>
      </c>
      <c r="D344" s="41">
        <v>2018</v>
      </c>
      <c r="E344" s="48">
        <v>1.8226399673069063E-2</v>
      </c>
      <c r="F344" s="49">
        <v>25739.777278299956</v>
      </c>
      <c r="G344" s="49">
        <v>7552902</v>
      </c>
      <c r="H344" s="48">
        <v>3.4079321138153198E-3</v>
      </c>
    </row>
    <row r="345" spans="2:8" x14ac:dyDescent="0.3">
      <c r="B345" s="41" t="s">
        <v>264</v>
      </c>
      <c r="C345" s="41" t="s">
        <v>107</v>
      </c>
      <c r="D345" s="41">
        <v>2019</v>
      </c>
      <c r="E345" s="48">
        <v>1.8218954248366014E-2</v>
      </c>
      <c r="F345" s="49">
        <v>25522.623284313726</v>
      </c>
      <c r="G345" s="49">
        <v>7460380</v>
      </c>
      <c r="H345" s="48">
        <v>3.4210889102584221E-3</v>
      </c>
    </row>
    <row r="346" spans="2:8" x14ac:dyDescent="0.3">
      <c r="B346" s="41" t="s">
        <v>264</v>
      </c>
      <c r="C346" s="41" t="s">
        <v>107</v>
      </c>
      <c r="D346" s="41">
        <v>2020</v>
      </c>
      <c r="E346" s="48">
        <v>1.8218954248366014E-2</v>
      </c>
      <c r="F346" s="49">
        <v>21262.503431372552</v>
      </c>
      <c r="G346" s="49">
        <v>6400888</v>
      </c>
      <c r="H346" s="48">
        <v>3.3218052606720431E-3</v>
      </c>
    </row>
    <row r="347" spans="2:8" x14ac:dyDescent="0.3">
      <c r="B347" s="41" t="s">
        <v>265</v>
      </c>
      <c r="C347" s="41" t="s">
        <v>31</v>
      </c>
      <c r="D347" s="41">
        <v>1990</v>
      </c>
      <c r="E347" s="48">
        <v>0.26936047487525366</v>
      </c>
      <c r="F347" s="49">
        <v>328970.75604657194</v>
      </c>
      <c r="G347" s="49">
        <v>5574458</v>
      </c>
      <c r="H347" s="48">
        <v>5.901394468243764E-2</v>
      </c>
    </row>
    <row r="348" spans="2:8" x14ac:dyDescent="0.3">
      <c r="B348" s="41" t="s">
        <v>265</v>
      </c>
      <c r="C348" s="41" t="s">
        <v>31</v>
      </c>
      <c r="D348" s="41">
        <v>1991</v>
      </c>
      <c r="E348" s="48">
        <v>0.28165883112786699</v>
      </c>
      <c r="F348" s="49">
        <v>347118.31509380118</v>
      </c>
      <c r="G348" s="49">
        <v>5568548</v>
      </c>
      <c r="H348" s="48">
        <v>6.2335516384845954E-2</v>
      </c>
    </row>
    <row r="349" spans="2:8" x14ac:dyDescent="0.3">
      <c r="B349" s="41" t="s">
        <v>265</v>
      </c>
      <c r="C349" s="41" t="s">
        <v>31</v>
      </c>
      <c r="D349" s="41">
        <v>1992</v>
      </c>
      <c r="E349" s="48">
        <v>0.28111904621377559</v>
      </c>
      <c r="F349" s="49">
        <v>352398.46709555568</v>
      </c>
      <c r="G349" s="49">
        <v>5635507</v>
      </c>
      <c r="H349" s="48">
        <v>6.2531812505166914E-2</v>
      </c>
    </row>
    <row r="350" spans="2:8" x14ac:dyDescent="0.3">
      <c r="B350" s="41" t="s">
        <v>265</v>
      </c>
      <c r="C350" s="41" t="s">
        <v>31</v>
      </c>
      <c r="D350" s="41">
        <v>1993</v>
      </c>
      <c r="E350" s="48">
        <v>0.28415043258195516</v>
      </c>
      <c r="F350" s="49">
        <v>357085.88146665884</v>
      </c>
      <c r="G350" s="49">
        <v>5762251</v>
      </c>
      <c r="H350" s="48">
        <v>6.1969858908724876E-2</v>
      </c>
    </row>
    <row r="351" spans="2:8" x14ac:dyDescent="0.3">
      <c r="B351" s="41" t="s">
        <v>265</v>
      </c>
      <c r="C351" s="41" t="s">
        <v>31</v>
      </c>
      <c r="D351" s="41">
        <v>1994</v>
      </c>
      <c r="E351" s="48">
        <v>0.28845167325507709</v>
      </c>
      <c r="F351" s="49">
        <v>364370.99984912039</v>
      </c>
      <c r="G351" s="49">
        <v>5763584</v>
      </c>
      <c r="H351" s="48">
        <v>6.3219517551773408E-2</v>
      </c>
    </row>
    <row r="352" spans="2:8" x14ac:dyDescent="0.3">
      <c r="B352" s="41" t="s">
        <v>265</v>
      </c>
      <c r="C352" s="41" t="s">
        <v>31</v>
      </c>
      <c r="D352" s="41">
        <v>1995</v>
      </c>
      <c r="E352" s="48">
        <v>0.2905801799293104</v>
      </c>
      <c r="F352" s="49">
        <v>370428.12641172577</v>
      </c>
      <c r="G352" s="49">
        <v>5837945</v>
      </c>
      <c r="H352" s="48">
        <v>6.3451801346488493E-2</v>
      </c>
    </row>
    <row r="353" spans="2:8" x14ac:dyDescent="0.3">
      <c r="B353" s="41" t="s">
        <v>265</v>
      </c>
      <c r="C353" s="41" t="s">
        <v>31</v>
      </c>
      <c r="D353" s="41">
        <v>1996</v>
      </c>
      <c r="E353" s="48">
        <v>0.28286826575815133</v>
      </c>
      <c r="F353" s="49">
        <v>371819.58634499111</v>
      </c>
      <c r="G353" s="49">
        <v>5974675</v>
      </c>
      <c r="H353" s="48">
        <v>6.2232604509030384E-2</v>
      </c>
    </row>
    <row r="354" spans="2:8" x14ac:dyDescent="0.3">
      <c r="B354" s="41" t="s">
        <v>265</v>
      </c>
      <c r="C354" s="41" t="s">
        <v>31</v>
      </c>
      <c r="D354" s="41">
        <v>1997</v>
      </c>
      <c r="E354" s="48">
        <v>0.27514941070415011</v>
      </c>
      <c r="F354" s="49">
        <v>366320.44309038093</v>
      </c>
      <c r="G354" s="49">
        <v>6116870</v>
      </c>
      <c r="H354" s="48">
        <v>5.9886909986705768E-2</v>
      </c>
    </row>
    <row r="355" spans="2:8" x14ac:dyDescent="0.3">
      <c r="B355" s="41" t="s">
        <v>265</v>
      </c>
      <c r="C355" s="41" t="s">
        <v>31</v>
      </c>
      <c r="D355" s="41">
        <v>1998</v>
      </c>
      <c r="E355" s="48">
        <v>0.27954265845347093</v>
      </c>
      <c r="F355" s="49">
        <v>377111.99161880277</v>
      </c>
      <c r="G355" s="49">
        <v>6216008</v>
      </c>
      <c r="H355" s="48">
        <v>6.0667874239994986E-2</v>
      </c>
    </row>
    <row r="356" spans="2:8" x14ac:dyDescent="0.3">
      <c r="B356" s="41" t="s">
        <v>265</v>
      </c>
      <c r="C356" s="41" t="s">
        <v>31</v>
      </c>
      <c r="D356" s="41">
        <v>1999</v>
      </c>
      <c r="E356" s="48">
        <v>0.28372383474737262</v>
      </c>
      <c r="F356" s="49">
        <v>374711.51503634232</v>
      </c>
      <c r="G356" s="49">
        <v>6201141</v>
      </c>
      <c r="H356" s="48">
        <v>6.0426220761040962E-2</v>
      </c>
    </row>
    <row r="357" spans="2:8" x14ac:dyDescent="0.3">
      <c r="B357" s="41" t="s">
        <v>265</v>
      </c>
      <c r="C357" s="41" t="s">
        <v>31</v>
      </c>
      <c r="D357" s="41">
        <v>2000</v>
      </c>
      <c r="E357" s="48">
        <v>0.28444323982622555</v>
      </c>
      <c r="F357" s="49">
        <v>375034.42950552079</v>
      </c>
      <c r="G357" s="49">
        <v>6310904</v>
      </c>
      <c r="H357" s="48">
        <v>5.9426419654857815E-2</v>
      </c>
    </row>
    <row r="358" spans="2:8" x14ac:dyDescent="0.3">
      <c r="B358" s="41" t="s">
        <v>265</v>
      </c>
      <c r="C358" s="41" t="s">
        <v>31</v>
      </c>
      <c r="D358" s="41">
        <v>2001</v>
      </c>
      <c r="E358" s="48">
        <v>0.27984015967537074</v>
      </c>
      <c r="F358" s="49">
        <v>363439.32913663134</v>
      </c>
      <c r="G358" s="49">
        <v>6309000</v>
      </c>
      <c r="H358" s="48">
        <v>5.7606487420610454E-2</v>
      </c>
    </row>
    <row r="359" spans="2:8" x14ac:dyDescent="0.3">
      <c r="B359" s="41" t="s">
        <v>265</v>
      </c>
      <c r="C359" s="41" t="s">
        <v>31</v>
      </c>
      <c r="D359" s="41">
        <v>2002</v>
      </c>
      <c r="E359" s="48">
        <v>0.26245306176671845</v>
      </c>
      <c r="F359" s="49">
        <v>339553.11036274204</v>
      </c>
      <c r="G359" s="49">
        <v>6304620</v>
      </c>
      <c r="H359" s="48">
        <v>5.3857823368060574E-2</v>
      </c>
    </row>
    <row r="360" spans="2:8" x14ac:dyDescent="0.3">
      <c r="B360" s="41" t="s">
        <v>265</v>
      </c>
      <c r="C360" s="41" t="s">
        <v>31</v>
      </c>
      <c r="D360" s="41">
        <v>2003</v>
      </c>
      <c r="E360" s="48">
        <v>0.2496305138699409</v>
      </c>
      <c r="F360" s="49">
        <v>321456.20236471127</v>
      </c>
      <c r="G360" s="49">
        <v>6382794</v>
      </c>
      <c r="H360" s="48">
        <v>5.0362929206976013E-2</v>
      </c>
    </row>
    <row r="361" spans="2:8" x14ac:dyDescent="0.3">
      <c r="B361" s="41" t="s">
        <v>265</v>
      </c>
      <c r="C361" s="41" t="s">
        <v>31</v>
      </c>
      <c r="D361" s="41">
        <v>2004</v>
      </c>
      <c r="E361" s="48">
        <v>0.24906328266597838</v>
      </c>
      <c r="F361" s="49">
        <v>323469.94210930873</v>
      </c>
      <c r="G361" s="49">
        <v>6519753</v>
      </c>
      <c r="H361" s="48">
        <v>4.9613833853722485E-2</v>
      </c>
    </row>
    <row r="362" spans="2:8" x14ac:dyDescent="0.3">
      <c r="B362" s="41" t="s">
        <v>265</v>
      </c>
      <c r="C362" s="41" t="s">
        <v>31</v>
      </c>
      <c r="D362" s="41">
        <v>2005</v>
      </c>
      <c r="E362" s="48">
        <v>0.25104642369519603</v>
      </c>
      <c r="F362" s="49">
        <v>328287.13210561546</v>
      </c>
      <c r="G362" s="49">
        <v>6497015</v>
      </c>
      <c r="H362" s="48">
        <v>5.0528917065085346E-2</v>
      </c>
    </row>
    <row r="363" spans="2:8" x14ac:dyDescent="0.3">
      <c r="B363" s="41" t="s">
        <v>265</v>
      </c>
      <c r="C363" s="41" t="s">
        <v>31</v>
      </c>
      <c r="D363" s="41">
        <v>2006</v>
      </c>
      <c r="E363" s="48">
        <v>0.25218833039322958</v>
      </c>
      <c r="F363" s="49">
        <v>331420.86003617442</v>
      </c>
      <c r="G363" s="49">
        <v>6560912</v>
      </c>
      <c r="H363" s="48">
        <v>5.0514449825904452E-2</v>
      </c>
    </row>
    <row r="364" spans="2:8" x14ac:dyDescent="0.3">
      <c r="B364" s="41" t="s">
        <v>265</v>
      </c>
      <c r="C364" s="41" t="s">
        <v>31</v>
      </c>
      <c r="D364" s="41">
        <v>2007</v>
      </c>
      <c r="E364" s="48">
        <v>0.25189422449696425</v>
      </c>
      <c r="F364" s="49">
        <v>324848.83737267304</v>
      </c>
      <c r="G364" s="49">
        <v>6567929</v>
      </c>
      <c r="H364" s="48">
        <v>4.945985825557387E-2</v>
      </c>
    </row>
    <row r="365" spans="2:8" x14ac:dyDescent="0.3">
      <c r="B365" s="41" t="s">
        <v>265</v>
      </c>
      <c r="C365" s="41" t="s">
        <v>31</v>
      </c>
      <c r="D365" s="41">
        <v>2008</v>
      </c>
      <c r="E365" s="48">
        <v>0.25029728953950875</v>
      </c>
      <c r="F365" s="49">
        <v>349404.50371099357</v>
      </c>
      <c r="G365" s="49">
        <v>6641293</v>
      </c>
      <c r="H365" s="48">
        <v>5.2610915330944377E-2</v>
      </c>
    </row>
    <row r="366" spans="2:8" x14ac:dyDescent="0.3">
      <c r="B366" s="41" t="s">
        <v>265</v>
      </c>
      <c r="C366" s="41" t="s">
        <v>31</v>
      </c>
      <c r="D366" s="41">
        <v>2009</v>
      </c>
      <c r="E366" s="48">
        <v>0.24938036224976168</v>
      </c>
      <c r="F366" s="49">
        <v>341193.98207816971</v>
      </c>
      <c r="G366" s="49">
        <v>6527069</v>
      </c>
      <c r="H366" s="48">
        <v>5.2273690086341924E-2</v>
      </c>
    </row>
    <row r="367" spans="2:8" x14ac:dyDescent="0.3">
      <c r="B367" s="41" t="s">
        <v>265</v>
      </c>
      <c r="C367" s="41" t="s">
        <v>31</v>
      </c>
      <c r="D367" s="41">
        <v>2010</v>
      </c>
      <c r="E367" s="48">
        <v>0.26148144169307624</v>
      </c>
      <c r="F367" s="49">
        <v>383988.6349035828</v>
      </c>
      <c r="G367" s="49">
        <v>6735067</v>
      </c>
      <c r="H367" s="48">
        <v>5.7013335562004476E-2</v>
      </c>
    </row>
    <row r="368" spans="2:8" x14ac:dyDescent="0.3">
      <c r="B368" s="41" t="s">
        <v>265</v>
      </c>
      <c r="C368" s="41" t="s">
        <v>31</v>
      </c>
      <c r="D368" s="41">
        <v>2011</v>
      </c>
      <c r="E368" s="48">
        <v>0.2616360313877244</v>
      </c>
      <c r="F368" s="49">
        <v>393043.51306030311</v>
      </c>
      <c r="G368" s="49">
        <v>6815590</v>
      </c>
      <c r="H368" s="48">
        <v>5.7668303559971053E-2</v>
      </c>
    </row>
    <row r="369" spans="2:8" x14ac:dyDescent="0.3">
      <c r="B369" s="41" t="s">
        <v>265</v>
      </c>
      <c r="C369" s="41" t="s">
        <v>31</v>
      </c>
      <c r="D369" s="41">
        <v>2012</v>
      </c>
      <c r="E369" s="48">
        <v>0.256392064834775</v>
      </c>
      <c r="F369" s="49">
        <v>390641.00111878186</v>
      </c>
      <c r="G369" s="49">
        <v>6794407</v>
      </c>
      <c r="H369" s="48">
        <v>5.7494495269238631E-2</v>
      </c>
    </row>
    <row r="370" spans="2:8" x14ac:dyDescent="0.3">
      <c r="B370" s="41" t="s">
        <v>265</v>
      </c>
      <c r="C370" s="41" t="s">
        <v>31</v>
      </c>
      <c r="D370" s="41">
        <v>2013</v>
      </c>
      <c r="E370" s="48">
        <v>0.25264023775407313</v>
      </c>
      <c r="F370" s="49">
        <v>389666.99726688955</v>
      </c>
      <c r="G370" s="49">
        <v>6973710</v>
      </c>
      <c r="H370" s="48">
        <v>5.5876570328690117E-2</v>
      </c>
    </row>
    <row r="371" spans="2:8" x14ac:dyDescent="0.3">
      <c r="B371" s="41" t="s">
        <v>265</v>
      </c>
      <c r="C371" s="41" t="s">
        <v>31</v>
      </c>
      <c r="D371" s="41">
        <v>2014</v>
      </c>
      <c r="E371" s="48">
        <v>0.25164291273629791</v>
      </c>
      <c r="F371" s="49">
        <v>408200.28610897105</v>
      </c>
      <c r="G371" s="49">
        <v>7173730</v>
      </c>
      <c r="H371" s="48">
        <v>5.6902097808109738E-2</v>
      </c>
    </row>
    <row r="372" spans="2:8" x14ac:dyDescent="0.3">
      <c r="B372" s="41" t="s">
        <v>265</v>
      </c>
      <c r="C372" s="41" t="s">
        <v>31</v>
      </c>
      <c r="D372" s="41">
        <v>2015</v>
      </c>
      <c r="E372" s="48">
        <v>0.2494079237167362</v>
      </c>
      <c r="F372" s="49">
        <v>411425.30622651777</v>
      </c>
      <c r="G372" s="49">
        <v>7258314</v>
      </c>
      <c r="H372" s="48">
        <v>5.6683316018915381E-2</v>
      </c>
    </row>
    <row r="373" spans="2:8" x14ac:dyDescent="0.3">
      <c r="B373" s="41" t="s">
        <v>265</v>
      </c>
      <c r="C373" s="41" t="s">
        <v>31</v>
      </c>
      <c r="D373" s="41">
        <v>2016</v>
      </c>
      <c r="E373" s="48">
        <v>0.24540818928152566</v>
      </c>
      <c r="F373" s="49">
        <v>411799.35896180716</v>
      </c>
      <c r="G373" s="49">
        <v>7348911</v>
      </c>
      <c r="H373" s="48">
        <v>5.6035426059970944E-2</v>
      </c>
    </row>
    <row r="374" spans="2:8" x14ac:dyDescent="0.3">
      <c r="B374" s="41" t="s">
        <v>265</v>
      </c>
      <c r="C374" s="41" t="s">
        <v>31</v>
      </c>
      <c r="D374" s="41">
        <v>2017</v>
      </c>
      <c r="E374" s="48">
        <v>0.24545526156862402</v>
      </c>
      <c r="F374" s="49">
        <v>416805.12511706474</v>
      </c>
      <c r="G374" s="49">
        <v>7408771</v>
      </c>
      <c r="H374" s="48">
        <v>5.6258335575099398E-2</v>
      </c>
    </row>
    <row r="375" spans="2:8" x14ac:dyDescent="0.3">
      <c r="B375" s="41" t="s">
        <v>265</v>
      </c>
      <c r="C375" s="41" t="s">
        <v>31</v>
      </c>
      <c r="D375" s="41">
        <v>2018</v>
      </c>
      <c r="E375" s="48">
        <v>0.24410190615835778</v>
      </c>
      <c r="F375" s="49">
        <v>417975.44981304987</v>
      </c>
      <c r="G375" s="49">
        <v>7552902</v>
      </c>
      <c r="H375" s="48">
        <v>5.5339715756016677E-2</v>
      </c>
    </row>
    <row r="376" spans="2:8" x14ac:dyDescent="0.3">
      <c r="B376" s="41" t="s">
        <v>265</v>
      </c>
      <c r="C376" s="41" t="s">
        <v>31</v>
      </c>
      <c r="D376" s="41">
        <v>2019</v>
      </c>
      <c r="E376" s="48">
        <v>0.24604233503138723</v>
      </c>
      <c r="F376" s="49">
        <v>421366.19795871299</v>
      </c>
      <c r="G376" s="49">
        <v>7460380</v>
      </c>
      <c r="H376" s="48">
        <v>5.6480527527915866E-2</v>
      </c>
    </row>
    <row r="377" spans="2:8" x14ac:dyDescent="0.3">
      <c r="B377" s="41" t="s">
        <v>265</v>
      </c>
      <c r="C377" s="41" t="s">
        <v>31</v>
      </c>
      <c r="D377" s="41">
        <v>2020</v>
      </c>
      <c r="E377" s="48">
        <v>0.24472094688714308</v>
      </c>
      <c r="F377" s="49">
        <v>373435.59971663926</v>
      </c>
      <c r="G377" s="49">
        <v>6400888</v>
      </c>
      <c r="H377" s="48">
        <v>5.8341217611781251E-2</v>
      </c>
    </row>
    <row r="378" spans="2:8" x14ac:dyDescent="0.3">
      <c r="B378" s="41" t="s">
        <v>265</v>
      </c>
      <c r="C378" s="41" t="s">
        <v>33</v>
      </c>
      <c r="D378" s="41">
        <v>1990</v>
      </c>
      <c r="E378" s="48">
        <v>0.13158256145758626</v>
      </c>
      <c r="F378" s="49">
        <v>160702.17705583447</v>
      </c>
      <c r="G378" s="49">
        <v>5574458</v>
      </c>
      <c r="H378" s="48">
        <v>2.882830529099591E-2</v>
      </c>
    </row>
    <row r="379" spans="2:8" x14ac:dyDescent="0.3">
      <c r="B379" s="41" t="s">
        <v>265</v>
      </c>
      <c r="C379" s="41" t="s">
        <v>33</v>
      </c>
      <c r="D379" s="41">
        <v>1991</v>
      </c>
      <c r="E379" s="48">
        <v>0.1295192033284768</v>
      </c>
      <c r="F379" s="49">
        <v>159620.37281643812</v>
      </c>
      <c r="G379" s="49">
        <v>5568548</v>
      </c>
      <c r="H379" s="48">
        <v>2.8664630854656925E-2</v>
      </c>
    </row>
    <row r="380" spans="2:8" x14ac:dyDescent="0.3">
      <c r="B380" s="41" t="s">
        <v>265</v>
      </c>
      <c r="C380" s="41" t="s">
        <v>33</v>
      </c>
      <c r="D380" s="41">
        <v>1992</v>
      </c>
      <c r="E380" s="48">
        <v>0.13276869503629818</v>
      </c>
      <c r="F380" s="49">
        <v>166432.9942749218</v>
      </c>
      <c r="G380" s="49">
        <v>5635507</v>
      </c>
      <c r="H380" s="48">
        <v>2.9532922996089225E-2</v>
      </c>
    </row>
    <row r="381" spans="2:8" x14ac:dyDescent="0.3">
      <c r="B381" s="41" t="s">
        <v>265</v>
      </c>
      <c r="C381" s="41" t="s">
        <v>33</v>
      </c>
      <c r="D381" s="41">
        <v>1993</v>
      </c>
      <c r="E381" s="48">
        <v>0.13975045612383027</v>
      </c>
      <c r="F381" s="49">
        <v>175621.4634512389</v>
      </c>
      <c r="G381" s="49">
        <v>5762251</v>
      </c>
      <c r="H381" s="48">
        <v>3.04779266733155E-2</v>
      </c>
    </row>
    <row r="382" spans="2:8" x14ac:dyDescent="0.3">
      <c r="B382" s="41" t="s">
        <v>265</v>
      </c>
      <c r="C382" s="41" t="s">
        <v>33</v>
      </c>
      <c r="D382" s="41">
        <v>1994</v>
      </c>
      <c r="E382" s="48">
        <v>0.12972630435438606</v>
      </c>
      <c r="F382" s="49">
        <v>163869.74875524305</v>
      </c>
      <c r="G382" s="49">
        <v>5763584</v>
      </c>
      <c r="H382" s="48">
        <v>2.8431918187579647E-2</v>
      </c>
    </row>
    <row r="383" spans="2:8" x14ac:dyDescent="0.3">
      <c r="B383" s="41" t="s">
        <v>265</v>
      </c>
      <c r="C383" s="41" t="s">
        <v>33</v>
      </c>
      <c r="D383" s="41">
        <v>1995</v>
      </c>
      <c r="E383" s="48">
        <v>0.12852922364694058</v>
      </c>
      <c r="F383" s="49">
        <v>163847.51195443608</v>
      </c>
      <c r="G383" s="49">
        <v>5837945</v>
      </c>
      <c r="H383" s="48">
        <v>2.8065956762942452E-2</v>
      </c>
    </row>
    <row r="384" spans="2:8" x14ac:dyDescent="0.3">
      <c r="B384" s="41" t="s">
        <v>265</v>
      </c>
      <c r="C384" s="41" t="s">
        <v>33</v>
      </c>
      <c r="D384" s="41">
        <v>1996</v>
      </c>
      <c r="E384" s="48">
        <v>0.12697643441582279</v>
      </c>
      <c r="F384" s="49">
        <v>166905.69793509124</v>
      </c>
      <c r="G384" s="49">
        <v>5974675</v>
      </c>
      <c r="H384" s="48">
        <v>2.7935527528290868E-2</v>
      </c>
    </row>
    <row r="385" spans="2:8" x14ac:dyDescent="0.3">
      <c r="B385" s="41" t="s">
        <v>265</v>
      </c>
      <c r="C385" s="41" t="s">
        <v>33</v>
      </c>
      <c r="D385" s="41">
        <v>1997</v>
      </c>
      <c r="E385" s="48">
        <v>0.12542224764216336</v>
      </c>
      <c r="F385" s="49">
        <v>166981.03482064183</v>
      </c>
      <c r="G385" s="49">
        <v>6116870</v>
      </c>
      <c r="H385" s="48">
        <v>2.7298444273074599E-2</v>
      </c>
    </row>
    <row r="386" spans="2:8" x14ac:dyDescent="0.3">
      <c r="B386" s="41" t="s">
        <v>265</v>
      </c>
      <c r="C386" s="41" t="s">
        <v>33</v>
      </c>
      <c r="D386" s="41">
        <v>1998</v>
      </c>
      <c r="E386" s="48">
        <v>0.1224617501695352</v>
      </c>
      <c r="F386" s="49">
        <v>165204.81975470841</v>
      </c>
      <c r="G386" s="49">
        <v>6216008</v>
      </c>
      <c r="H386" s="48">
        <v>2.6577317750348523E-2</v>
      </c>
    </row>
    <row r="387" spans="2:8" x14ac:dyDescent="0.3">
      <c r="B387" s="41" t="s">
        <v>265</v>
      </c>
      <c r="C387" s="41" t="s">
        <v>33</v>
      </c>
      <c r="D387" s="41">
        <v>1999</v>
      </c>
      <c r="E387" s="48">
        <v>0.11964416223527348</v>
      </c>
      <c r="F387" s="49">
        <v>158012.96826666556</v>
      </c>
      <c r="G387" s="49">
        <v>6201141</v>
      </c>
      <c r="H387" s="48">
        <v>2.5481273247401657E-2</v>
      </c>
    </row>
    <row r="388" spans="2:8" x14ac:dyDescent="0.3">
      <c r="B388" s="41" t="s">
        <v>265</v>
      </c>
      <c r="C388" s="41" t="s">
        <v>33</v>
      </c>
      <c r="D388" s="41">
        <v>2000</v>
      </c>
      <c r="E388" s="48">
        <v>0.11963295614416075</v>
      </c>
      <c r="F388" s="49">
        <v>157734.37781468994</v>
      </c>
      <c r="G388" s="49">
        <v>6310904</v>
      </c>
      <c r="H388" s="48">
        <v>2.4993943469064011E-2</v>
      </c>
    </row>
    <row r="389" spans="2:8" x14ac:dyDescent="0.3">
      <c r="B389" s="41" t="s">
        <v>265</v>
      </c>
      <c r="C389" s="41" t="s">
        <v>33</v>
      </c>
      <c r="D389" s="41">
        <v>2001</v>
      </c>
      <c r="E389" s="48">
        <v>0.11904172783706954</v>
      </c>
      <c r="F389" s="49">
        <v>154604.13456938785</v>
      </c>
      <c r="G389" s="49">
        <v>6309000</v>
      </c>
      <c r="H389" s="48">
        <v>2.4505331204531283E-2</v>
      </c>
    </row>
    <row r="390" spans="2:8" x14ac:dyDescent="0.3">
      <c r="B390" s="41" t="s">
        <v>265</v>
      </c>
      <c r="C390" s="41" t="s">
        <v>33</v>
      </c>
      <c r="D390" s="41">
        <v>2002</v>
      </c>
      <c r="E390" s="48">
        <v>0.12059188614343527</v>
      </c>
      <c r="F390" s="49">
        <v>156017.80276013381</v>
      </c>
      <c r="G390" s="49">
        <v>6304620</v>
      </c>
      <c r="H390" s="48">
        <v>2.4746583102571419E-2</v>
      </c>
    </row>
    <row r="391" spans="2:8" x14ac:dyDescent="0.3">
      <c r="B391" s="41" t="s">
        <v>265</v>
      </c>
      <c r="C391" s="41" t="s">
        <v>33</v>
      </c>
      <c r="D391" s="41">
        <v>2003</v>
      </c>
      <c r="E391" s="48">
        <v>0.12306730331969076</v>
      </c>
      <c r="F391" s="49">
        <v>158477.21236925875</v>
      </c>
      <c r="G391" s="49">
        <v>6382794</v>
      </c>
      <c r="H391" s="48">
        <v>2.4828815150427657E-2</v>
      </c>
    </row>
    <row r="392" spans="2:8" x14ac:dyDescent="0.3">
      <c r="B392" s="41" t="s">
        <v>265</v>
      </c>
      <c r="C392" s="41" t="s">
        <v>33</v>
      </c>
      <c r="D392" s="41">
        <v>2004</v>
      </c>
      <c r="E392" s="48">
        <v>0.1228156262320563</v>
      </c>
      <c r="F392" s="49">
        <v>159506.30330637819</v>
      </c>
      <c r="G392" s="49">
        <v>6519753</v>
      </c>
      <c r="H392" s="48">
        <v>2.4465083770256048E-2</v>
      </c>
    </row>
    <row r="393" spans="2:8" x14ac:dyDescent="0.3">
      <c r="B393" s="41" t="s">
        <v>265</v>
      </c>
      <c r="C393" s="41" t="s">
        <v>33</v>
      </c>
      <c r="D393" s="41">
        <v>2005</v>
      </c>
      <c r="E393" s="48">
        <v>0.12132042573662932</v>
      </c>
      <c r="F393" s="49">
        <v>158647.68772514674</v>
      </c>
      <c r="G393" s="49">
        <v>6497015</v>
      </c>
      <c r="H393" s="48">
        <v>2.4418550322747715E-2</v>
      </c>
    </row>
    <row r="394" spans="2:8" x14ac:dyDescent="0.3">
      <c r="B394" s="41" t="s">
        <v>265</v>
      </c>
      <c r="C394" s="41" t="s">
        <v>33</v>
      </c>
      <c r="D394" s="41">
        <v>2006</v>
      </c>
      <c r="E394" s="48">
        <v>0.12086059442199049</v>
      </c>
      <c r="F394" s="49">
        <v>158832.57597749145</v>
      </c>
      <c r="G394" s="49">
        <v>6560912</v>
      </c>
      <c r="H394" s="48">
        <v>2.4208917293432903E-2</v>
      </c>
    </row>
    <row r="395" spans="2:8" x14ac:dyDescent="0.3">
      <c r="B395" s="41" t="s">
        <v>265</v>
      </c>
      <c r="C395" s="41" t="s">
        <v>33</v>
      </c>
      <c r="D395" s="41">
        <v>2007</v>
      </c>
      <c r="E395" s="48">
        <v>0.12070628508984674</v>
      </c>
      <c r="F395" s="49">
        <v>155665.72220270851</v>
      </c>
      <c r="G395" s="49">
        <v>6567929</v>
      </c>
      <c r="H395" s="48">
        <v>2.3700883825435462E-2</v>
      </c>
    </row>
    <row r="396" spans="2:8" x14ac:dyDescent="0.3">
      <c r="B396" s="41" t="s">
        <v>265</v>
      </c>
      <c r="C396" s="41" t="s">
        <v>33</v>
      </c>
      <c r="D396" s="41">
        <v>2008</v>
      </c>
      <c r="E396" s="48">
        <v>0.11836907642049727</v>
      </c>
      <c r="F396" s="49">
        <v>165238.25918180452</v>
      </c>
      <c r="G396" s="49">
        <v>6641293</v>
      </c>
      <c r="H396" s="48">
        <v>2.4880435057119829E-2</v>
      </c>
    </row>
    <row r="397" spans="2:8" x14ac:dyDescent="0.3">
      <c r="B397" s="41" t="s">
        <v>265</v>
      </c>
      <c r="C397" s="41" t="s">
        <v>33</v>
      </c>
      <c r="D397" s="41">
        <v>2009</v>
      </c>
      <c r="E397" s="48">
        <v>0.11752689636388397</v>
      </c>
      <c r="F397" s="49">
        <v>160796.42121748603</v>
      </c>
      <c r="G397" s="49">
        <v>6527069</v>
      </c>
      <c r="H397" s="48">
        <v>2.4635318121730601E-2</v>
      </c>
    </row>
    <row r="398" spans="2:8" x14ac:dyDescent="0.3">
      <c r="B398" s="41" t="s">
        <v>265</v>
      </c>
      <c r="C398" s="41" t="s">
        <v>33</v>
      </c>
      <c r="D398" s="41">
        <v>2010</v>
      </c>
      <c r="E398" s="48">
        <v>0.11588870387280442</v>
      </c>
      <c r="F398" s="49">
        <v>170183.95230165977</v>
      </c>
      <c r="G398" s="49">
        <v>6735067</v>
      </c>
      <c r="H398" s="48">
        <v>2.5268338429544911E-2</v>
      </c>
    </row>
    <row r="399" spans="2:8" x14ac:dyDescent="0.3">
      <c r="B399" s="41" t="s">
        <v>265</v>
      </c>
      <c r="C399" s="41" t="s">
        <v>33</v>
      </c>
      <c r="D399" s="41">
        <v>2011</v>
      </c>
      <c r="E399" s="48">
        <v>0.11595721810168763</v>
      </c>
      <c r="F399" s="49">
        <v>174197.07876491453</v>
      </c>
      <c r="G399" s="49">
        <v>6815590</v>
      </c>
      <c r="H399" s="48">
        <v>2.5558620569153152E-2</v>
      </c>
    </row>
    <row r="400" spans="2:8" x14ac:dyDescent="0.3">
      <c r="B400" s="41" t="s">
        <v>265</v>
      </c>
      <c r="C400" s="41" t="s">
        <v>33</v>
      </c>
      <c r="D400" s="41">
        <v>2012</v>
      </c>
      <c r="E400" s="48">
        <v>9.9189565312303871E-2</v>
      </c>
      <c r="F400" s="49">
        <v>151126.01522634868</v>
      </c>
      <c r="G400" s="49">
        <v>6794407</v>
      </c>
      <c r="H400" s="48">
        <v>2.2242708631724398E-2</v>
      </c>
    </row>
    <row r="401" spans="2:8" x14ac:dyDescent="0.3">
      <c r="B401" s="41" t="s">
        <v>265</v>
      </c>
      <c r="C401" s="41" t="s">
        <v>33</v>
      </c>
      <c r="D401" s="41">
        <v>2013</v>
      </c>
      <c r="E401" s="48">
        <v>0.11306586000106141</v>
      </c>
      <c r="F401" s="49">
        <v>174390.40808257708</v>
      </c>
      <c r="G401" s="49">
        <v>6973710</v>
      </c>
      <c r="H401" s="48">
        <v>2.5006833963926958E-2</v>
      </c>
    </row>
    <row r="402" spans="2:8" x14ac:dyDescent="0.3">
      <c r="B402" s="41" t="s">
        <v>265</v>
      </c>
      <c r="C402" s="41" t="s">
        <v>33</v>
      </c>
      <c r="D402" s="41">
        <v>2014</v>
      </c>
      <c r="E402" s="48">
        <v>0.11565685665873483</v>
      </c>
      <c r="F402" s="49">
        <v>187611.72911725679</v>
      </c>
      <c r="G402" s="49">
        <v>7173730</v>
      </c>
      <c r="H402" s="48">
        <v>2.6152605285849454E-2</v>
      </c>
    </row>
    <row r="403" spans="2:8" x14ac:dyDescent="0.3">
      <c r="B403" s="41" t="s">
        <v>265</v>
      </c>
      <c r="C403" s="41" t="s">
        <v>33</v>
      </c>
      <c r="D403" s="41">
        <v>2015</v>
      </c>
      <c r="E403" s="48">
        <v>0.11416578135931386</v>
      </c>
      <c r="F403" s="49">
        <v>188328.78625657503</v>
      </c>
      <c r="G403" s="49">
        <v>7258314</v>
      </c>
      <c r="H403" s="48">
        <v>2.5946629789862358E-2</v>
      </c>
    </row>
    <row r="404" spans="2:8" x14ac:dyDescent="0.3">
      <c r="B404" s="41" t="s">
        <v>265</v>
      </c>
      <c r="C404" s="41" t="s">
        <v>33</v>
      </c>
      <c r="D404" s="41">
        <v>2016</v>
      </c>
      <c r="E404" s="48">
        <v>0.11233491407883331</v>
      </c>
      <c r="F404" s="49">
        <v>188500.00785273573</v>
      </c>
      <c r="G404" s="49">
        <v>7348911</v>
      </c>
      <c r="H404" s="48">
        <v>2.5650059968441E-2</v>
      </c>
    </row>
    <row r="405" spans="2:8" x14ac:dyDescent="0.3">
      <c r="B405" s="41" t="s">
        <v>265</v>
      </c>
      <c r="C405" s="41" t="s">
        <v>33</v>
      </c>
      <c r="D405" s="41">
        <v>2017</v>
      </c>
      <c r="E405" s="48">
        <v>0.11045661820696175</v>
      </c>
      <c r="F405" s="49">
        <v>187565.27881105966</v>
      </c>
      <c r="G405" s="49">
        <v>7408771</v>
      </c>
      <c r="H405" s="48">
        <v>2.5316652223568478E-2</v>
      </c>
    </row>
    <row r="406" spans="2:8" x14ac:dyDescent="0.3">
      <c r="B406" s="41" t="s">
        <v>265</v>
      </c>
      <c r="C406" s="41" t="s">
        <v>33</v>
      </c>
      <c r="D406" s="41">
        <v>2018</v>
      </c>
      <c r="E406" s="48">
        <v>0.108088954056696</v>
      </c>
      <c r="F406" s="49">
        <v>185080.60794232649</v>
      </c>
      <c r="G406" s="49">
        <v>7552902</v>
      </c>
      <c r="H406" s="48">
        <v>2.4504568964661064E-2</v>
      </c>
    </row>
    <row r="407" spans="2:8" x14ac:dyDescent="0.3">
      <c r="B407" s="41" t="s">
        <v>265</v>
      </c>
      <c r="C407" s="41" t="s">
        <v>33</v>
      </c>
      <c r="D407" s="41">
        <v>2019</v>
      </c>
      <c r="E407" s="48">
        <v>0.11079409275262224</v>
      </c>
      <c r="F407" s="49">
        <v>189743.30418991478</v>
      </c>
      <c r="G407" s="49">
        <v>7460380</v>
      </c>
      <c r="H407" s="48">
        <v>2.5433463736420234E-2</v>
      </c>
    </row>
    <row r="408" spans="2:8" x14ac:dyDescent="0.3">
      <c r="B408" s="41" t="s">
        <v>265</v>
      </c>
      <c r="C408" s="41" t="s">
        <v>33</v>
      </c>
      <c r="D408" s="41">
        <v>2020</v>
      </c>
      <c r="E408" s="48">
        <v>0.11053212950705006</v>
      </c>
      <c r="F408" s="49">
        <v>168668.16100322566</v>
      </c>
      <c r="G408" s="49">
        <v>6400888</v>
      </c>
      <c r="H408" s="48">
        <v>2.6350743991025254E-2</v>
      </c>
    </row>
    <row r="409" spans="2:8" x14ac:dyDescent="0.3">
      <c r="B409" s="41" t="s">
        <v>265</v>
      </c>
      <c r="C409" s="41" t="s">
        <v>37</v>
      </c>
      <c r="D409" s="41">
        <v>1990</v>
      </c>
      <c r="E409" s="48">
        <v>0.10733523568278577</v>
      </c>
      <c r="F409" s="49">
        <v>131088.84534509332</v>
      </c>
      <c r="G409" s="49">
        <v>5574458</v>
      </c>
      <c r="H409" s="48">
        <v>2.3515980449595873E-2</v>
      </c>
    </row>
    <row r="410" spans="2:8" x14ac:dyDescent="0.3">
      <c r="B410" s="41" t="s">
        <v>265</v>
      </c>
      <c r="C410" s="41" t="s">
        <v>37</v>
      </c>
      <c r="D410" s="41">
        <v>1991</v>
      </c>
      <c r="E410" s="48">
        <v>0.10565210207729396</v>
      </c>
      <c r="F410" s="49">
        <v>130206.39016477161</v>
      </c>
      <c r="G410" s="49">
        <v>5568548</v>
      </c>
      <c r="H410" s="48">
        <v>2.3382467056900939E-2</v>
      </c>
    </row>
    <row r="411" spans="2:8" x14ac:dyDescent="0.3">
      <c r="B411" s="41" t="s">
        <v>265</v>
      </c>
      <c r="C411" s="41" t="s">
        <v>37</v>
      </c>
      <c r="D411" s="41">
        <v>1992</v>
      </c>
      <c r="E411" s="48">
        <v>0.1043793897184678</v>
      </c>
      <c r="F411" s="49">
        <v>130845.41025792362</v>
      </c>
      <c r="G411" s="49">
        <v>5635507</v>
      </c>
      <c r="H411" s="48">
        <v>2.3218037038712509E-2</v>
      </c>
    </row>
    <row r="412" spans="2:8" x14ac:dyDescent="0.3">
      <c r="B412" s="41" t="s">
        <v>265</v>
      </c>
      <c r="C412" s="41" t="s">
        <v>37</v>
      </c>
      <c r="D412" s="41">
        <v>1993</v>
      </c>
      <c r="E412" s="48">
        <v>9.6315696545229826E-2</v>
      </c>
      <c r="F412" s="49">
        <v>121037.91321876287</v>
      </c>
      <c r="G412" s="49">
        <v>5762251</v>
      </c>
      <c r="H412" s="48">
        <v>2.1005317751476439E-2</v>
      </c>
    </row>
    <row r="413" spans="2:8" x14ac:dyDescent="0.3">
      <c r="B413" s="41" t="s">
        <v>265</v>
      </c>
      <c r="C413" s="41" t="s">
        <v>37</v>
      </c>
      <c r="D413" s="41">
        <v>1994</v>
      </c>
      <c r="E413" s="48">
        <v>8.2470804791936997E-2</v>
      </c>
      <c r="F413" s="49">
        <v>104176.79072995565</v>
      </c>
      <c r="G413" s="49">
        <v>5763584</v>
      </c>
      <c r="H413" s="48">
        <v>1.8075001722878622E-2</v>
      </c>
    </row>
    <row r="414" spans="2:8" x14ac:dyDescent="0.3">
      <c r="B414" s="41" t="s">
        <v>265</v>
      </c>
      <c r="C414" s="41" t="s">
        <v>37</v>
      </c>
      <c r="D414" s="41">
        <v>1995</v>
      </c>
      <c r="E414" s="48">
        <v>8.55121081722367E-2</v>
      </c>
      <c r="F414" s="49">
        <v>109009.80935266928</v>
      </c>
      <c r="G414" s="49">
        <v>5837945</v>
      </c>
      <c r="H414" s="48">
        <v>1.8672633838220348E-2</v>
      </c>
    </row>
    <row r="415" spans="2:8" x14ac:dyDescent="0.3">
      <c r="B415" s="41" t="s">
        <v>265</v>
      </c>
      <c r="C415" s="41" t="s">
        <v>37</v>
      </c>
      <c r="D415" s="41">
        <v>1996</v>
      </c>
      <c r="E415" s="48">
        <v>8.4034284072590296E-2</v>
      </c>
      <c r="F415" s="49">
        <v>110459.87311062518</v>
      </c>
      <c r="G415" s="49">
        <v>5974675</v>
      </c>
      <c r="H415" s="48">
        <v>1.8488013676162332E-2</v>
      </c>
    </row>
    <row r="416" spans="2:8" x14ac:dyDescent="0.3">
      <c r="B416" s="41" t="s">
        <v>265</v>
      </c>
      <c r="C416" s="41" t="s">
        <v>37</v>
      </c>
      <c r="D416" s="41">
        <v>1997</v>
      </c>
      <c r="E416" s="48">
        <v>8.2555129900576743E-2</v>
      </c>
      <c r="F416" s="49">
        <v>109909.85474826275</v>
      </c>
      <c r="G416" s="49">
        <v>6116870</v>
      </c>
      <c r="H416" s="48">
        <v>1.7968316270946211E-2</v>
      </c>
    </row>
    <row r="417" spans="2:8" x14ac:dyDescent="0.3">
      <c r="B417" s="41" t="s">
        <v>265</v>
      </c>
      <c r="C417" s="41" t="s">
        <v>37</v>
      </c>
      <c r="D417" s="41">
        <v>1998</v>
      </c>
      <c r="E417" s="48">
        <v>8.0782282828597438E-2</v>
      </c>
      <c r="F417" s="49">
        <v>108977.88456882846</v>
      </c>
      <c r="G417" s="49">
        <v>6216008</v>
      </c>
      <c r="H417" s="48">
        <v>1.7531812148380191E-2</v>
      </c>
    </row>
    <row r="418" spans="2:8" x14ac:dyDescent="0.3">
      <c r="B418" s="41" t="s">
        <v>265</v>
      </c>
      <c r="C418" s="41" t="s">
        <v>37</v>
      </c>
      <c r="D418" s="41">
        <v>1999</v>
      </c>
      <c r="E418" s="48">
        <v>7.9095014872625935E-2</v>
      </c>
      <c r="F418" s="49">
        <v>104460.07428714322</v>
      </c>
      <c r="G418" s="49">
        <v>6201141</v>
      </c>
      <c r="H418" s="48">
        <v>1.6845299000158714E-2</v>
      </c>
    </row>
    <row r="419" spans="2:8" x14ac:dyDescent="0.3">
      <c r="B419" s="41" t="s">
        <v>265</v>
      </c>
      <c r="C419" s="41" t="s">
        <v>37</v>
      </c>
      <c r="D419" s="41">
        <v>2000</v>
      </c>
      <c r="E419" s="48">
        <v>8.1339358634736542E-2</v>
      </c>
      <c r="F419" s="49">
        <v>107244.80560887925</v>
      </c>
      <c r="G419" s="49">
        <v>6310904</v>
      </c>
      <c r="H419" s="48">
        <v>1.6993572649636132E-2</v>
      </c>
    </row>
    <row r="420" spans="2:8" x14ac:dyDescent="0.3">
      <c r="B420" s="41" t="s">
        <v>265</v>
      </c>
      <c r="C420" s="41" t="s">
        <v>37</v>
      </c>
      <c r="D420" s="41">
        <v>2001</v>
      </c>
      <c r="E420" s="48">
        <v>8.0937378002848198E-2</v>
      </c>
      <c r="F420" s="49">
        <v>105116.52937004107</v>
      </c>
      <c r="G420" s="49">
        <v>6309000</v>
      </c>
      <c r="H420" s="48">
        <v>1.6661361447145518E-2</v>
      </c>
    </row>
    <row r="421" spans="2:8" x14ac:dyDescent="0.3">
      <c r="B421" s="41" t="s">
        <v>265</v>
      </c>
      <c r="C421" s="41" t="s">
        <v>37</v>
      </c>
      <c r="D421" s="41">
        <v>2002</v>
      </c>
      <c r="E421" s="48">
        <v>8.360666101676506E-2</v>
      </c>
      <c r="F421" s="49">
        <v>108167.53900367708</v>
      </c>
      <c r="G421" s="49">
        <v>6304620</v>
      </c>
      <c r="H421" s="48">
        <v>1.7156868931621109E-2</v>
      </c>
    </row>
    <row r="422" spans="2:8" x14ac:dyDescent="0.3">
      <c r="B422" s="41" t="s">
        <v>265</v>
      </c>
      <c r="C422" s="41" t="s">
        <v>37</v>
      </c>
      <c r="D422" s="41">
        <v>2003</v>
      </c>
      <c r="E422" s="48">
        <v>8.4185993633469763E-2</v>
      </c>
      <c r="F422" s="49">
        <v>108408.66120964075</v>
      </c>
      <c r="G422" s="49">
        <v>6382794</v>
      </c>
      <c r="H422" s="48">
        <v>1.6984515121377997E-2</v>
      </c>
    </row>
    <row r="423" spans="2:8" x14ac:dyDescent="0.3">
      <c r="B423" s="41" t="s">
        <v>265</v>
      </c>
      <c r="C423" s="41" t="s">
        <v>37</v>
      </c>
      <c r="D423" s="41">
        <v>2004</v>
      </c>
      <c r="E423" s="48">
        <v>8.4013830230796935E-2</v>
      </c>
      <c r="F423" s="49">
        <v>109112.6259569266</v>
      </c>
      <c r="G423" s="49">
        <v>6519753</v>
      </c>
      <c r="H423" s="48">
        <v>1.6735699336604716E-2</v>
      </c>
    </row>
    <row r="424" spans="2:8" x14ac:dyDescent="0.3">
      <c r="B424" s="41" t="s">
        <v>265</v>
      </c>
      <c r="C424" s="41" t="s">
        <v>37</v>
      </c>
      <c r="D424" s="41">
        <v>2005</v>
      </c>
      <c r="E424" s="48">
        <v>8.2991016404594928E-2</v>
      </c>
      <c r="F424" s="49">
        <v>108525.27737687867</v>
      </c>
      <c r="G424" s="49">
        <v>6497015</v>
      </c>
      <c r="H424" s="48">
        <v>1.6703867449417719E-2</v>
      </c>
    </row>
    <row r="425" spans="2:8" x14ac:dyDescent="0.3">
      <c r="B425" s="41" t="s">
        <v>265</v>
      </c>
      <c r="C425" s="41" t="s">
        <v>37</v>
      </c>
      <c r="D425" s="41">
        <v>2006</v>
      </c>
      <c r="E425" s="48">
        <v>8.3513833374271484E-2</v>
      </c>
      <c r="F425" s="49">
        <v>109752.2095438001</v>
      </c>
      <c r="G425" s="49">
        <v>6560912</v>
      </c>
      <c r="H425" s="48">
        <v>1.6728194120543011E-2</v>
      </c>
    </row>
    <row r="426" spans="2:8" x14ac:dyDescent="0.3">
      <c r="B426" s="41" t="s">
        <v>265</v>
      </c>
      <c r="C426" s="41" t="s">
        <v>37</v>
      </c>
      <c r="D426" s="41">
        <v>2007</v>
      </c>
      <c r="E426" s="48">
        <v>8.3825357797960534E-2</v>
      </c>
      <c r="F426" s="49">
        <v>108103.19322483706</v>
      </c>
      <c r="G426" s="49">
        <v>6567929</v>
      </c>
      <c r="H426" s="48">
        <v>1.6459251192398251E-2</v>
      </c>
    </row>
    <row r="427" spans="2:8" x14ac:dyDescent="0.3">
      <c r="B427" s="41" t="s">
        <v>265</v>
      </c>
      <c r="C427" s="41" t="s">
        <v>37</v>
      </c>
      <c r="D427" s="41">
        <v>2008</v>
      </c>
      <c r="E427" s="48">
        <v>8.362378863055453E-2</v>
      </c>
      <c r="F427" s="49">
        <v>116735.29672913165</v>
      </c>
      <c r="G427" s="49">
        <v>6641293</v>
      </c>
      <c r="H427" s="48">
        <v>1.7577194189313985E-2</v>
      </c>
    </row>
    <row r="428" spans="2:8" x14ac:dyDescent="0.3">
      <c r="B428" s="41" t="s">
        <v>265</v>
      </c>
      <c r="C428" s="41" t="s">
        <v>37</v>
      </c>
      <c r="D428" s="41">
        <v>2009</v>
      </c>
      <c r="E428" s="48">
        <v>9.0208361705025192E-2</v>
      </c>
      <c r="F428" s="49">
        <v>123420.1036088792</v>
      </c>
      <c r="G428" s="49">
        <v>6527069</v>
      </c>
      <c r="H428" s="48">
        <v>1.8908962600039804E-2</v>
      </c>
    </row>
    <row r="429" spans="2:8" x14ac:dyDescent="0.3">
      <c r="B429" s="41" t="s">
        <v>265</v>
      </c>
      <c r="C429" s="41" t="s">
        <v>37</v>
      </c>
      <c r="D429" s="41">
        <v>2010</v>
      </c>
      <c r="E429" s="48">
        <v>8.895095880109577E-2</v>
      </c>
      <c r="F429" s="49">
        <v>130625.55041091474</v>
      </c>
      <c r="G429" s="49">
        <v>6735067</v>
      </c>
      <c r="H429" s="48">
        <v>1.9394840528077113E-2</v>
      </c>
    </row>
    <row r="430" spans="2:8" x14ac:dyDescent="0.3">
      <c r="B430" s="41" t="s">
        <v>265</v>
      </c>
      <c r="C430" s="41" t="s">
        <v>37</v>
      </c>
      <c r="D430" s="41">
        <v>2011</v>
      </c>
      <c r="E430" s="48">
        <v>9.1153391379125009E-2</v>
      </c>
      <c r="F430" s="49">
        <v>136935.45565946467</v>
      </c>
      <c r="G430" s="49">
        <v>6815590</v>
      </c>
      <c r="H430" s="48">
        <v>2.0091504280548664E-2</v>
      </c>
    </row>
    <row r="431" spans="2:8" x14ac:dyDescent="0.3">
      <c r="B431" s="41" t="s">
        <v>265</v>
      </c>
      <c r="C431" s="41" t="s">
        <v>37</v>
      </c>
      <c r="D431" s="41">
        <v>2012</v>
      </c>
      <c r="E431" s="48">
        <v>9.2558736049335552E-2</v>
      </c>
      <c r="F431" s="49">
        <v>141023.23071465603</v>
      </c>
      <c r="G431" s="49">
        <v>6794407</v>
      </c>
      <c r="H431" s="48">
        <v>2.0755782029933743E-2</v>
      </c>
    </row>
    <row r="432" spans="2:8" x14ac:dyDescent="0.3">
      <c r="B432" s="41" t="s">
        <v>265</v>
      </c>
      <c r="C432" s="41" t="s">
        <v>37</v>
      </c>
      <c r="D432" s="41">
        <v>2013</v>
      </c>
      <c r="E432" s="48">
        <v>9.013957437775301E-2</v>
      </c>
      <c r="F432" s="49">
        <v>139029.38658918432</v>
      </c>
      <c r="G432" s="49">
        <v>6973710</v>
      </c>
      <c r="H432" s="48">
        <v>1.9936215671311871E-2</v>
      </c>
    </row>
    <row r="433" spans="2:8" x14ac:dyDescent="0.3">
      <c r="B433" s="41" t="s">
        <v>265</v>
      </c>
      <c r="C433" s="41" t="s">
        <v>37</v>
      </c>
      <c r="D433" s="41">
        <v>2014</v>
      </c>
      <c r="E433" s="48">
        <v>8.8987005009784639E-2</v>
      </c>
      <c r="F433" s="49">
        <v>144349.46929357707</v>
      </c>
      <c r="G433" s="49">
        <v>7173730</v>
      </c>
      <c r="H433" s="48">
        <v>2.0121954588976317E-2</v>
      </c>
    </row>
    <row r="434" spans="2:8" x14ac:dyDescent="0.3">
      <c r="B434" s="41" t="s">
        <v>265</v>
      </c>
      <c r="C434" s="41" t="s">
        <v>37</v>
      </c>
      <c r="D434" s="41">
        <v>2015</v>
      </c>
      <c r="E434" s="48">
        <v>8.7839763687715386E-2</v>
      </c>
      <c r="F434" s="49">
        <v>144901.17689736481</v>
      </c>
      <c r="G434" s="49">
        <v>7258314</v>
      </c>
      <c r="H434" s="48">
        <v>1.996347593909065E-2</v>
      </c>
    </row>
    <row r="435" spans="2:8" x14ac:dyDescent="0.3">
      <c r="B435" s="41" t="s">
        <v>265</v>
      </c>
      <c r="C435" s="41" t="s">
        <v>37</v>
      </c>
      <c r="D435" s="41">
        <v>2016</v>
      </c>
      <c r="E435" s="48">
        <v>8.6431084595380139E-2</v>
      </c>
      <c r="F435" s="49">
        <v>145032.91571057058</v>
      </c>
      <c r="G435" s="49">
        <v>7348911</v>
      </c>
      <c r="H435" s="48">
        <v>1.9735293529962547E-2</v>
      </c>
    </row>
    <row r="436" spans="2:8" x14ac:dyDescent="0.3">
      <c r="B436" s="41" t="s">
        <v>265</v>
      </c>
      <c r="C436" s="41" t="s">
        <v>37</v>
      </c>
      <c r="D436" s="41">
        <v>2017</v>
      </c>
      <c r="E436" s="48">
        <v>9.0275841459617812E-2</v>
      </c>
      <c r="F436" s="49">
        <v>153296.5036241624</v>
      </c>
      <c r="G436" s="49">
        <v>7408771</v>
      </c>
      <c r="H436" s="48">
        <v>2.0691219046203805E-2</v>
      </c>
    </row>
    <row r="437" spans="2:8" x14ac:dyDescent="0.3">
      <c r="B437" s="41" t="s">
        <v>265</v>
      </c>
      <c r="C437" s="41" t="s">
        <v>37</v>
      </c>
      <c r="D437" s="41">
        <v>2018</v>
      </c>
      <c r="E437" s="48">
        <v>9.5288367546432065E-2</v>
      </c>
      <c r="F437" s="49">
        <v>163162.17646138807</v>
      </c>
      <c r="G437" s="49">
        <v>7552902</v>
      </c>
      <c r="H437" s="48">
        <v>2.1602580896904006E-2</v>
      </c>
    </row>
    <row r="438" spans="2:8" x14ac:dyDescent="0.3">
      <c r="B438" s="41" t="s">
        <v>265</v>
      </c>
      <c r="C438" s="41" t="s">
        <v>37</v>
      </c>
      <c r="D438" s="41">
        <v>2019</v>
      </c>
      <c r="E438" s="48">
        <v>9.5081761355609681E-2</v>
      </c>
      <c r="F438" s="49">
        <v>162834.74253534462</v>
      </c>
      <c r="G438" s="49">
        <v>7460380</v>
      </c>
      <c r="H438" s="48">
        <v>2.1826601665779037E-2</v>
      </c>
    </row>
    <row r="439" spans="2:8" x14ac:dyDescent="0.3">
      <c r="B439" s="41" t="s">
        <v>265</v>
      </c>
      <c r="C439" s="41" t="s">
        <v>37</v>
      </c>
      <c r="D439" s="41">
        <v>2020</v>
      </c>
      <c r="E439" s="48">
        <v>9.6233018315969837E-2</v>
      </c>
      <c r="F439" s="49">
        <v>146848.2177945289</v>
      </c>
      <c r="G439" s="49">
        <v>6400888</v>
      </c>
      <c r="H439" s="48">
        <v>2.2941850848589899E-2</v>
      </c>
    </row>
    <row r="440" spans="2:8" x14ac:dyDescent="0.3">
      <c r="B440" s="41" t="s">
        <v>265</v>
      </c>
      <c r="C440" s="41" t="s">
        <v>39</v>
      </c>
      <c r="D440" s="41">
        <v>1990</v>
      </c>
      <c r="E440" s="48">
        <v>6.6806036653289186E-2</v>
      </c>
      <c r="F440" s="49">
        <v>81590.412982772046</v>
      </c>
      <c r="G440" s="49">
        <v>5574458</v>
      </c>
      <c r="H440" s="48">
        <v>1.4636474610226151E-2</v>
      </c>
    </row>
    <row r="441" spans="2:8" x14ac:dyDescent="0.3">
      <c r="B441" s="41" t="s">
        <v>265</v>
      </c>
      <c r="C441" s="41" t="s">
        <v>39</v>
      </c>
      <c r="D441" s="41">
        <v>1991</v>
      </c>
      <c r="E441" s="48">
        <v>6.5758445108671168E-2</v>
      </c>
      <c r="F441" s="49">
        <v>81041.168061042103</v>
      </c>
      <c r="G441" s="49">
        <v>5568548</v>
      </c>
      <c r="H441" s="48">
        <v>1.4553375145736753E-2</v>
      </c>
    </row>
    <row r="442" spans="2:8" x14ac:dyDescent="0.3">
      <c r="B442" s="41" t="s">
        <v>265</v>
      </c>
      <c r="C442" s="41" t="s">
        <v>39</v>
      </c>
      <c r="D442" s="41">
        <v>1992</v>
      </c>
      <c r="E442" s="48">
        <v>6.459894941863896E-2</v>
      </c>
      <c r="F442" s="49">
        <v>80978.400637431376</v>
      </c>
      <c r="G442" s="49">
        <v>5635507</v>
      </c>
      <c r="H442" s="48">
        <v>1.4369319501764682E-2</v>
      </c>
    </row>
    <row r="443" spans="2:8" x14ac:dyDescent="0.3">
      <c r="B443" s="41" t="s">
        <v>265</v>
      </c>
      <c r="C443" s="41" t="s">
        <v>39</v>
      </c>
      <c r="D443" s="41">
        <v>1993</v>
      </c>
      <c r="E443" s="48">
        <v>6.4416455770702138E-2</v>
      </c>
      <c r="F443" s="49">
        <v>80950.807221470197</v>
      </c>
      <c r="G443" s="49">
        <v>5762251</v>
      </c>
      <c r="H443" s="48">
        <v>1.4048469464705754E-2</v>
      </c>
    </row>
    <row r="444" spans="2:8" x14ac:dyDescent="0.3">
      <c r="B444" s="41" t="s">
        <v>265</v>
      </c>
      <c r="C444" s="41" t="s">
        <v>39</v>
      </c>
      <c r="D444" s="41">
        <v>1994</v>
      </c>
      <c r="E444" s="48">
        <v>6.6055101240230549E-2</v>
      </c>
      <c r="F444" s="49">
        <v>83440.539666254263</v>
      </c>
      <c r="G444" s="49">
        <v>5763584</v>
      </c>
      <c r="H444" s="48">
        <v>1.4477196769623599E-2</v>
      </c>
    </row>
    <row r="445" spans="2:8" x14ac:dyDescent="0.3">
      <c r="B445" s="41" t="s">
        <v>265</v>
      </c>
      <c r="C445" s="41" t="s">
        <v>39</v>
      </c>
      <c r="D445" s="41">
        <v>1995</v>
      </c>
      <c r="E445" s="48">
        <v>6.3495931068190681E-2</v>
      </c>
      <c r="F445" s="49">
        <v>80943.850974556655</v>
      </c>
      <c r="G445" s="49">
        <v>5837945</v>
      </c>
      <c r="H445" s="48">
        <v>1.3865127364947195E-2</v>
      </c>
    </row>
    <row r="446" spans="2:8" x14ac:dyDescent="0.3">
      <c r="B446" s="41" t="s">
        <v>265</v>
      </c>
      <c r="C446" s="41" t="s">
        <v>39</v>
      </c>
      <c r="D446" s="41">
        <v>1996</v>
      </c>
      <c r="E446" s="48">
        <v>6.4380578162839194E-2</v>
      </c>
      <c r="F446" s="49">
        <v>84625.82353308193</v>
      </c>
      <c r="G446" s="49">
        <v>5974675</v>
      </c>
      <c r="H446" s="48">
        <v>1.4164088177697019E-2</v>
      </c>
    </row>
    <row r="447" spans="2:8" x14ac:dyDescent="0.3">
      <c r="B447" s="41" t="s">
        <v>265</v>
      </c>
      <c r="C447" s="41" t="s">
        <v>39</v>
      </c>
      <c r="D447" s="41">
        <v>1997</v>
      </c>
      <c r="E447" s="48">
        <v>6.5266021458236859E-2</v>
      </c>
      <c r="F447" s="49">
        <v>86891.982934445099</v>
      </c>
      <c r="G447" s="49">
        <v>6116870</v>
      </c>
      <c r="H447" s="48">
        <v>1.4205301556914745E-2</v>
      </c>
    </row>
    <row r="448" spans="2:8" x14ac:dyDescent="0.3">
      <c r="B448" s="41" t="s">
        <v>265</v>
      </c>
      <c r="C448" s="41" t="s">
        <v>39</v>
      </c>
      <c r="D448" s="41">
        <v>1998</v>
      </c>
      <c r="E448" s="48">
        <v>6.4034045782289911E-2</v>
      </c>
      <c r="F448" s="49">
        <v>86383.976849774117</v>
      </c>
      <c r="G448" s="49">
        <v>6216008</v>
      </c>
      <c r="H448" s="48">
        <v>1.3897018287263163E-2</v>
      </c>
    </row>
    <row r="449" spans="2:8" x14ac:dyDescent="0.3">
      <c r="B449" s="41" t="s">
        <v>265</v>
      </c>
      <c r="C449" s="41" t="s">
        <v>39</v>
      </c>
      <c r="D449" s="41">
        <v>1999</v>
      </c>
      <c r="E449" s="48">
        <v>6.2861540204445066E-2</v>
      </c>
      <c r="F449" s="49">
        <v>83020.670394148765</v>
      </c>
      <c r="G449" s="49">
        <v>6201141</v>
      </c>
      <c r="H449" s="48">
        <v>1.3387966890955836E-2</v>
      </c>
    </row>
    <row r="450" spans="2:8" x14ac:dyDescent="0.3">
      <c r="B450" s="41" t="s">
        <v>265</v>
      </c>
      <c r="C450" s="41" t="s">
        <v>39</v>
      </c>
      <c r="D450" s="41">
        <v>2000</v>
      </c>
      <c r="E450" s="48">
        <v>6.2855652477590229E-2</v>
      </c>
      <c r="F450" s="49">
        <v>82874.297812568024</v>
      </c>
      <c r="G450" s="49">
        <v>6310904</v>
      </c>
      <c r="H450" s="48">
        <v>1.3131921799565962E-2</v>
      </c>
    </row>
    <row r="451" spans="2:8" x14ac:dyDescent="0.3">
      <c r="B451" s="41" t="s">
        <v>265</v>
      </c>
      <c r="C451" s="41" t="s">
        <v>39</v>
      </c>
      <c r="D451" s="41">
        <v>2001</v>
      </c>
      <c r="E451" s="48">
        <v>6.2545018667282501E-2</v>
      </c>
      <c r="F451" s="49">
        <v>81229.654998927814</v>
      </c>
      <c r="G451" s="49">
        <v>6309000</v>
      </c>
      <c r="H451" s="48">
        <v>1.2875202884597847E-2</v>
      </c>
    </row>
    <row r="452" spans="2:8" x14ac:dyDescent="0.3">
      <c r="B452" s="41" t="s">
        <v>265</v>
      </c>
      <c r="C452" s="41" t="s">
        <v>39</v>
      </c>
      <c r="D452" s="41">
        <v>2002</v>
      </c>
      <c r="E452" s="48">
        <v>6.3359478285523158E-2</v>
      </c>
      <c r="F452" s="49">
        <v>81972.40214302644</v>
      </c>
      <c r="G452" s="49">
        <v>6304620</v>
      </c>
      <c r="H452" s="48">
        <v>1.3001957634722861E-2</v>
      </c>
    </row>
    <row r="453" spans="2:8" x14ac:dyDescent="0.3">
      <c r="B453" s="41" t="s">
        <v>265</v>
      </c>
      <c r="C453" s="41" t="s">
        <v>39</v>
      </c>
      <c r="D453" s="41">
        <v>2003</v>
      </c>
      <c r="E453" s="48">
        <v>6.4660072760345605E-2</v>
      </c>
      <c r="F453" s="49">
        <v>83264.586175534321</v>
      </c>
      <c r="G453" s="49">
        <v>6382794</v>
      </c>
      <c r="H453" s="48">
        <v>1.3045162694508757E-2</v>
      </c>
    </row>
    <row r="454" spans="2:8" x14ac:dyDescent="0.3">
      <c r="B454" s="41" t="s">
        <v>265</v>
      </c>
      <c r="C454" s="41" t="s">
        <v>39</v>
      </c>
      <c r="D454" s="41">
        <v>2004</v>
      </c>
      <c r="E454" s="48">
        <v>6.4527840572269762E-2</v>
      </c>
      <c r="F454" s="49">
        <v>83805.274831873059</v>
      </c>
      <c r="G454" s="49">
        <v>6519753</v>
      </c>
      <c r="H454" s="48">
        <v>1.2854056715319286E-2</v>
      </c>
    </row>
    <row r="455" spans="2:8" x14ac:dyDescent="0.3">
      <c r="B455" s="41" t="s">
        <v>265</v>
      </c>
      <c r="C455" s="41" t="s">
        <v>39</v>
      </c>
      <c r="D455" s="41">
        <v>2005</v>
      </c>
      <c r="E455" s="48">
        <v>6.374225601635837E-2</v>
      </c>
      <c r="F455" s="49">
        <v>83354.154636191437</v>
      </c>
      <c r="G455" s="49">
        <v>6497015</v>
      </c>
      <c r="H455" s="48">
        <v>1.2829607848556827E-2</v>
      </c>
    </row>
    <row r="456" spans="2:8" x14ac:dyDescent="0.3">
      <c r="B456" s="41" t="s">
        <v>265</v>
      </c>
      <c r="C456" s="41" t="s">
        <v>39</v>
      </c>
      <c r="D456" s="41">
        <v>2006</v>
      </c>
      <c r="E456" s="48">
        <v>6.3500658732108167E-2</v>
      </c>
      <c r="F456" s="49">
        <v>83451.295692561907</v>
      </c>
      <c r="G456" s="49">
        <v>6560912</v>
      </c>
      <c r="H456" s="48">
        <v>1.2719465783501121E-2</v>
      </c>
    </row>
    <row r="457" spans="2:8" x14ac:dyDescent="0.3">
      <c r="B457" s="41" t="s">
        <v>265</v>
      </c>
      <c r="C457" s="41" t="s">
        <v>39</v>
      </c>
      <c r="D457" s="41">
        <v>2007</v>
      </c>
      <c r="E457" s="48">
        <v>6.3419583967529169E-2</v>
      </c>
      <c r="F457" s="49">
        <v>81787.417554540836</v>
      </c>
      <c r="G457" s="49">
        <v>6567929</v>
      </c>
      <c r="H457" s="48">
        <v>1.2452542887497845E-2</v>
      </c>
    </row>
    <row r="458" spans="2:8" x14ac:dyDescent="0.3">
      <c r="B458" s="41" t="s">
        <v>265</v>
      </c>
      <c r="C458" s="41" t="s">
        <v>39</v>
      </c>
      <c r="D458" s="41">
        <v>2008</v>
      </c>
      <c r="E458" s="48">
        <v>6.3285083582783175E-2</v>
      </c>
      <c r="F458" s="49">
        <v>88343.318708054838</v>
      </c>
      <c r="G458" s="49">
        <v>6641293</v>
      </c>
      <c r="H458" s="48">
        <v>1.3302126364256905E-2</v>
      </c>
    </row>
    <row r="459" spans="2:8" x14ac:dyDescent="0.3">
      <c r="B459" s="41" t="s">
        <v>265</v>
      </c>
      <c r="C459" s="41" t="s">
        <v>39</v>
      </c>
      <c r="D459" s="41">
        <v>2009</v>
      </c>
      <c r="E459" s="48">
        <v>6.3053247991284214E-2</v>
      </c>
      <c r="F459" s="49">
        <v>86267.373144491343</v>
      </c>
      <c r="G459" s="49">
        <v>6527069</v>
      </c>
      <c r="H459" s="48">
        <v>1.3216862445378062E-2</v>
      </c>
    </row>
    <row r="460" spans="2:8" x14ac:dyDescent="0.3">
      <c r="B460" s="41" t="s">
        <v>265</v>
      </c>
      <c r="C460" s="41" t="s">
        <v>39</v>
      </c>
      <c r="D460" s="41">
        <v>2010</v>
      </c>
      <c r="E460" s="48">
        <v>5.8414352473545685E-2</v>
      </c>
      <c r="F460" s="49">
        <v>85782.17757963152</v>
      </c>
      <c r="G460" s="49">
        <v>6735067</v>
      </c>
      <c r="H460" s="48">
        <v>1.2736647991717309E-2</v>
      </c>
    </row>
    <row r="461" spans="2:8" x14ac:dyDescent="0.3">
      <c r="B461" s="41" t="s">
        <v>265</v>
      </c>
      <c r="C461" s="41" t="s">
        <v>39</v>
      </c>
      <c r="D461" s="41">
        <v>2011</v>
      </c>
      <c r="E461" s="48">
        <v>5.8448887455659466E-2</v>
      </c>
      <c r="F461" s="49">
        <v>87805.016526926804</v>
      </c>
      <c r="G461" s="49">
        <v>6815590</v>
      </c>
      <c r="H461" s="48">
        <v>1.2882966335552287E-2</v>
      </c>
    </row>
    <row r="462" spans="2:8" x14ac:dyDescent="0.3">
      <c r="B462" s="41" t="s">
        <v>265</v>
      </c>
      <c r="C462" s="41" t="s">
        <v>39</v>
      </c>
      <c r="D462" s="41">
        <v>2012</v>
      </c>
      <c r="E462" s="48">
        <v>6.5080361284689067E-2</v>
      </c>
      <c r="F462" s="49">
        <v>99156.959096242543</v>
      </c>
      <c r="G462" s="49">
        <v>6794407</v>
      </c>
      <c r="H462" s="48">
        <v>1.4593909239797165E-2</v>
      </c>
    </row>
    <row r="463" spans="2:8" x14ac:dyDescent="0.3">
      <c r="B463" s="41" t="s">
        <v>265</v>
      </c>
      <c r="C463" s="41" t="s">
        <v>39</v>
      </c>
      <c r="D463" s="41">
        <v>2013</v>
      </c>
      <c r="E463" s="48">
        <v>6.5143554635673728E-2</v>
      </c>
      <c r="F463" s="49">
        <v>100476.05065541581</v>
      </c>
      <c r="G463" s="49">
        <v>6973710</v>
      </c>
      <c r="H463" s="48">
        <v>1.4407833227280143E-2</v>
      </c>
    </row>
    <row r="464" spans="2:8" x14ac:dyDescent="0.3">
      <c r="B464" s="41" t="s">
        <v>265</v>
      </c>
      <c r="C464" s="41" t="s">
        <v>39</v>
      </c>
      <c r="D464" s="41">
        <v>2014</v>
      </c>
      <c r="E464" s="48">
        <v>6.496838861333834E-2</v>
      </c>
      <c r="F464" s="49">
        <v>105387.88687362926</v>
      </c>
      <c r="G464" s="49">
        <v>7173730</v>
      </c>
      <c r="H464" s="48">
        <v>1.4690807553898635E-2</v>
      </c>
    </row>
    <row r="465" spans="2:8" x14ac:dyDescent="0.3">
      <c r="B465" s="41" t="s">
        <v>265</v>
      </c>
      <c r="C465" s="41" t="s">
        <v>39</v>
      </c>
      <c r="D465" s="41">
        <v>2015</v>
      </c>
      <c r="E465" s="48">
        <v>6.4130800922447079E-2</v>
      </c>
      <c r="F465" s="49">
        <v>105790.68224807607</v>
      </c>
      <c r="G465" s="49">
        <v>7258314</v>
      </c>
      <c r="H465" s="48">
        <v>1.457510411482282E-2</v>
      </c>
    </row>
    <row r="466" spans="2:8" x14ac:dyDescent="0.3">
      <c r="B466" s="41" t="s">
        <v>265</v>
      </c>
      <c r="C466" s="41" t="s">
        <v>39</v>
      </c>
      <c r="D466" s="41">
        <v>2016</v>
      </c>
      <c r="E466" s="48">
        <v>7.1006068023048291E-2</v>
      </c>
      <c r="F466" s="49">
        <v>119149.46025189945</v>
      </c>
      <c r="G466" s="49">
        <v>7348911</v>
      </c>
      <c r="H466" s="48">
        <v>1.6213213121222921E-2</v>
      </c>
    </row>
    <row r="467" spans="2:8" x14ac:dyDescent="0.3">
      <c r="B467" s="41" t="s">
        <v>265</v>
      </c>
      <c r="C467" s="41" t="s">
        <v>39</v>
      </c>
      <c r="D467" s="41">
        <v>2017</v>
      </c>
      <c r="E467" s="48">
        <v>6.964493586289075E-2</v>
      </c>
      <c r="F467" s="49">
        <v>118263.36913941616</v>
      </c>
      <c r="G467" s="49">
        <v>7408771</v>
      </c>
      <c r="H467" s="48">
        <v>1.5962616355589362E-2</v>
      </c>
    </row>
    <row r="468" spans="2:8" x14ac:dyDescent="0.3">
      <c r="B468" s="41" t="s">
        <v>265</v>
      </c>
      <c r="C468" s="41" t="s">
        <v>39</v>
      </c>
      <c r="D468" s="41">
        <v>2018</v>
      </c>
      <c r="E468" s="48">
        <v>6.903714565004887E-2</v>
      </c>
      <c r="F468" s="49">
        <v>118212.23545943302</v>
      </c>
      <c r="G468" s="49">
        <v>7552902</v>
      </c>
      <c r="H468" s="48">
        <v>1.5651233851496155E-2</v>
      </c>
    </row>
    <row r="469" spans="2:8" x14ac:dyDescent="0.3">
      <c r="B469" s="41" t="s">
        <v>265</v>
      </c>
      <c r="C469" s="41" t="s">
        <v>39</v>
      </c>
      <c r="D469" s="41">
        <v>2019</v>
      </c>
      <c r="E469" s="48">
        <v>6.8219989543626375E-2</v>
      </c>
      <c r="F469" s="49">
        <v>116831.91681266548</v>
      </c>
      <c r="G469" s="49">
        <v>7460380</v>
      </c>
      <c r="H469" s="48">
        <v>1.5660317143719956E-2</v>
      </c>
    </row>
    <row r="470" spans="2:8" x14ac:dyDescent="0.3">
      <c r="B470" s="41" t="s">
        <v>265</v>
      </c>
      <c r="C470" s="41" t="s">
        <v>39</v>
      </c>
      <c r="D470" s="41">
        <v>2020</v>
      </c>
      <c r="E470" s="48">
        <v>6.9350689276739041E-2</v>
      </c>
      <c r="F470" s="49">
        <v>105826.72456217909</v>
      </c>
      <c r="G470" s="49">
        <v>6400888</v>
      </c>
      <c r="H470" s="48">
        <v>1.6533131740811446E-2</v>
      </c>
    </row>
    <row r="471" spans="2:8" x14ac:dyDescent="0.3">
      <c r="B471" s="41" t="s">
        <v>265</v>
      </c>
      <c r="C471" s="41" t="s">
        <v>49</v>
      </c>
      <c r="D471" s="41">
        <v>1990</v>
      </c>
      <c r="E471" s="48">
        <v>3.5737719927364839E-2</v>
      </c>
      <c r="F471" s="49">
        <v>43646.584560450458</v>
      </c>
      <c r="G471" s="49">
        <v>5574458</v>
      </c>
      <c r="H471" s="48">
        <v>7.8297449833599E-3</v>
      </c>
    </row>
    <row r="472" spans="2:8" x14ac:dyDescent="0.3">
      <c r="B472" s="41" t="s">
        <v>265</v>
      </c>
      <c r="C472" s="41" t="s">
        <v>49</v>
      </c>
      <c r="D472" s="41">
        <v>1991</v>
      </c>
      <c r="E472" s="48">
        <v>3.5627919551797164E-2</v>
      </c>
      <c r="F472" s="49">
        <v>43908.097451071691</v>
      </c>
      <c r="G472" s="49">
        <v>5568548</v>
      </c>
      <c r="H472" s="48">
        <v>7.8850173242776562E-3</v>
      </c>
    </row>
    <row r="473" spans="2:8" x14ac:dyDescent="0.3">
      <c r="B473" s="41" t="s">
        <v>265</v>
      </c>
      <c r="C473" s="41" t="s">
        <v>49</v>
      </c>
      <c r="D473" s="41">
        <v>1992</v>
      </c>
      <c r="E473" s="48">
        <v>3.4999704892876113E-2</v>
      </c>
      <c r="F473" s="49">
        <v>43874.090066694211</v>
      </c>
      <c r="G473" s="49">
        <v>5635507</v>
      </c>
      <c r="H473" s="48">
        <v>7.7852959931900027E-3</v>
      </c>
    </row>
    <row r="474" spans="2:8" x14ac:dyDescent="0.3">
      <c r="B474" s="41" t="s">
        <v>265</v>
      </c>
      <c r="C474" s="41" t="s">
        <v>49</v>
      </c>
      <c r="D474" s="41">
        <v>1993</v>
      </c>
      <c r="E474" s="48">
        <v>3.4900829851097638E-2</v>
      </c>
      <c r="F474" s="49">
        <v>43859.139956447529</v>
      </c>
      <c r="G474" s="49">
        <v>5762251</v>
      </c>
      <c r="H474" s="48">
        <v>7.6114594724262319E-3</v>
      </c>
    </row>
    <row r="475" spans="2:8" x14ac:dyDescent="0.3">
      <c r="B475" s="41" t="s">
        <v>265</v>
      </c>
      <c r="C475" s="41" t="s">
        <v>49</v>
      </c>
      <c r="D475" s="41">
        <v>1994</v>
      </c>
      <c r="E475" s="48">
        <v>3.4883370047376204E-2</v>
      </c>
      <c r="F475" s="49">
        <v>44064.533510365429</v>
      </c>
      <c r="G475" s="49">
        <v>5763584</v>
      </c>
      <c r="H475" s="48">
        <v>7.6453355256669167E-3</v>
      </c>
    </row>
    <row r="476" spans="2:8" x14ac:dyDescent="0.3">
      <c r="B476" s="41" t="s">
        <v>265</v>
      </c>
      <c r="C476" s="41" t="s">
        <v>49</v>
      </c>
      <c r="D476" s="41">
        <v>1995</v>
      </c>
      <c r="E476" s="48">
        <v>3.3531885022763101E-2</v>
      </c>
      <c r="F476" s="49">
        <v>42746.044644398127</v>
      </c>
      <c r="G476" s="49">
        <v>5837945</v>
      </c>
      <c r="H476" s="48">
        <v>7.3221047208218175E-3</v>
      </c>
    </row>
    <row r="477" spans="2:8" x14ac:dyDescent="0.3">
      <c r="B477" s="41" t="s">
        <v>265</v>
      </c>
      <c r="C477" s="41" t="s">
        <v>49</v>
      </c>
      <c r="D477" s="41">
        <v>1996</v>
      </c>
      <c r="E477" s="48">
        <v>3.4330504379823649E-2</v>
      </c>
      <c r="F477" s="49">
        <v>45126.143448111754</v>
      </c>
      <c r="G477" s="49">
        <v>5974675</v>
      </c>
      <c r="H477" s="48">
        <v>7.552903454683603E-3</v>
      </c>
    </row>
    <row r="478" spans="2:8" x14ac:dyDescent="0.3">
      <c r="B478" s="41" t="s">
        <v>265</v>
      </c>
      <c r="C478" s="41" t="s">
        <v>49</v>
      </c>
      <c r="D478" s="41">
        <v>1997</v>
      </c>
      <c r="E478" s="48">
        <v>3.5129842510883719E-2</v>
      </c>
      <c r="F478" s="49">
        <v>46770.150956707548</v>
      </c>
      <c r="G478" s="49">
        <v>6116870</v>
      </c>
      <c r="H478" s="48">
        <v>7.6460920301898759E-3</v>
      </c>
    </row>
    <row r="479" spans="2:8" x14ac:dyDescent="0.3">
      <c r="B479" s="41" t="s">
        <v>265</v>
      </c>
      <c r="C479" s="41" t="s">
        <v>49</v>
      </c>
      <c r="D479" s="41">
        <v>1998</v>
      </c>
      <c r="E479" s="48">
        <v>3.4968846580202537E-2</v>
      </c>
      <c r="F479" s="49">
        <v>47174.093039783787</v>
      </c>
      <c r="G479" s="49">
        <v>6216008</v>
      </c>
      <c r="H479" s="48">
        <v>7.5891300396948953E-3</v>
      </c>
    </row>
    <row r="480" spans="2:8" x14ac:dyDescent="0.3">
      <c r="B480" s="41" t="s">
        <v>265</v>
      </c>
      <c r="C480" s="41" t="s">
        <v>49</v>
      </c>
      <c r="D480" s="41">
        <v>1999</v>
      </c>
      <c r="E480" s="48">
        <v>3.4815622267077267E-2</v>
      </c>
      <c r="F480" s="49">
        <v>45980.678987528547</v>
      </c>
      <c r="G480" s="49">
        <v>6201141</v>
      </c>
      <c r="H480" s="48">
        <v>7.4148739703755401E-3</v>
      </c>
    </row>
    <row r="481" spans="2:8" x14ac:dyDescent="0.3">
      <c r="B481" s="41" t="s">
        <v>265</v>
      </c>
      <c r="C481" s="41" t="s">
        <v>49</v>
      </c>
      <c r="D481" s="41">
        <v>2000</v>
      </c>
      <c r="E481" s="48">
        <v>2.0445355091611769E-2</v>
      </c>
      <c r="F481" s="49">
        <v>26956.914453318834</v>
      </c>
      <c r="G481" s="49">
        <v>6310904</v>
      </c>
      <c r="H481" s="48">
        <v>4.2714822556829948E-3</v>
      </c>
    </row>
    <row r="482" spans="2:8" x14ac:dyDescent="0.3">
      <c r="B482" s="41" t="s">
        <v>265</v>
      </c>
      <c r="C482" s="41" t="s">
        <v>49</v>
      </c>
      <c r="D482" s="41">
        <v>2001</v>
      </c>
      <c r="E482" s="48">
        <v>2.0344313764302877E-2</v>
      </c>
      <c r="F482" s="49">
        <v>26421.953713936953</v>
      </c>
      <c r="G482" s="49">
        <v>6309000</v>
      </c>
      <c r="H482" s="48">
        <v>4.1879780811439138E-3</v>
      </c>
    </row>
    <row r="483" spans="2:8" x14ac:dyDescent="0.3">
      <c r="B483" s="41" t="s">
        <v>265</v>
      </c>
      <c r="C483" s="41" t="s">
        <v>49</v>
      </c>
      <c r="D483" s="41">
        <v>2002</v>
      </c>
      <c r="E483" s="48">
        <v>2.0609236892873466E-2</v>
      </c>
      <c r="F483" s="49">
        <v>26663.550587182224</v>
      </c>
      <c r="G483" s="49">
        <v>6304620</v>
      </c>
      <c r="H483" s="48">
        <v>4.2292081976680945E-3</v>
      </c>
    </row>
    <row r="484" spans="2:8" x14ac:dyDescent="0.3">
      <c r="B484" s="41" t="s">
        <v>265</v>
      </c>
      <c r="C484" s="41" t="s">
        <v>49</v>
      </c>
      <c r="D484" s="41">
        <v>2003</v>
      </c>
      <c r="E484" s="48">
        <v>2.1032287403365164E-2</v>
      </c>
      <c r="F484" s="49">
        <v>27083.865393360615</v>
      </c>
      <c r="G484" s="49">
        <v>6382794</v>
      </c>
      <c r="H484" s="48">
        <v>4.2432617116204309E-3</v>
      </c>
    </row>
    <row r="485" spans="2:8" x14ac:dyDescent="0.3">
      <c r="B485" s="41" t="s">
        <v>265</v>
      </c>
      <c r="C485" s="41" t="s">
        <v>49</v>
      </c>
      <c r="D485" s="41">
        <v>2004</v>
      </c>
      <c r="E485" s="48">
        <v>2.0989275614716318E-2</v>
      </c>
      <c r="F485" s="49">
        <v>27259.73774751036</v>
      </c>
      <c r="G485" s="49">
        <v>6519753</v>
      </c>
      <c r="H485" s="48">
        <v>4.1810997667412189E-3</v>
      </c>
    </row>
    <row r="486" spans="2:8" x14ac:dyDescent="0.3">
      <c r="B486" s="41" t="s">
        <v>265</v>
      </c>
      <c r="C486" s="41" t="s">
        <v>49</v>
      </c>
      <c r="D486" s="41">
        <v>2005</v>
      </c>
      <c r="E486" s="48">
        <v>2.0733744814112172E-2</v>
      </c>
      <c r="F486" s="49">
        <v>27112.999749794133</v>
      </c>
      <c r="G486" s="49">
        <v>6497015</v>
      </c>
      <c r="H486" s="48">
        <v>4.1731471683217804E-3</v>
      </c>
    </row>
    <row r="487" spans="2:8" x14ac:dyDescent="0.3">
      <c r="B487" s="41" t="s">
        <v>265</v>
      </c>
      <c r="C487" s="41" t="s">
        <v>49</v>
      </c>
      <c r="D487" s="41">
        <v>2006</v>
      </c>
      <c r="E487" s="48">
        <v>2.7912377464662932E-2</v>
      </c>
      <c r="F487" s="49">
        <v>36681.888216510735</v>
      </c>
      <c r="G487" s="49">
        <v>6560912</v>
      </c>
      <c r="H487" s="48">
        <v>5.590973970769725E-3</v>
      </c>
    </row>
    <row r="488" spans="2:8" x14ac:dyDescent="0.3">
      <c r="B488" s="41" t="s">
        <v>265</v>
      </c>
      <c r="C488" s="41" t="s">
        <v>49</v>
      </c>
      <c r="D488" s="41">
        <v>2007</v>
      </c>
      <c r="E488" s="48">
        <v>2.787674020550733E-2</v>
      </c>
      <c r="F488" s="49">
        <v>35950.513210787183</v>
      </c>
      <c r="G488" s="49">
        <v>6567929</v>
      </c>
      <c r="H488" s="48">
        <v>5.4736452252737789E-3</v>
      </c>
    </row>
    <row r="489" spans="2:8" x14ac:dyDescent="0.3">
      <c r="B489" s="41" t="s">
        <v>265</v>
      </c>
      <c r="C489" s="41" t="s">
        <v>49</v>
      </c>
      <c r="D489" s="41">
        <v>2008</v>
      </c>
      <c r="E489" s="48">
        <v>2.7883708533234922E-2</v>
      </c>
      <c r="F489" s="49">
        <v>38924.485996637552</v>
      </c>
      <c r="G489" s="49">
        <v>6641293</v>
      </c>
      <c r="H489" s="48">
        <v>5.8609800827395435E-3</v>
      </c>
    </row>
    <row r="490" spans="2:8" x14ac:dyDescent="0.3">
      <c r="B490" s="41" t="s">
        <v>265</v>
      </c>
      <c r="C490" s="41" t="s">
        <v>49</v>
      </c>
      <c r="D490" s="41">
        <v>2009</v>
      </c>
      <c r="E490" s="48">
        <v>2.7781560670025875E-2</v>
      </c>
      <c r="F490" s="49">
        <v>38009.814517227293</v>
      </c>
      <c r="G490" s="49">
        <v>6527069</v>
      </c>
      <c r="H490" s="48">
        <v>5.8234123949397953E-3</v>
      </c>
    </row>
    <row r="491" spans="2:8" x14ac:dyDescent="0.3">
      <c r="B491" s="41" t="s">
        <v>265</v>
      </c>
      <c r="C491" s="41" t="s">
        <v>49</v>
      </c>
      <c r="D491" s="41">
        <v>2010</v>
      </c>
      <c r="E491" s="48">
        <v>2.8468603964118815E-2</v>
      </c>
      <c r="F491" s="49">
        <v>41806.48654455605</v>
      </c>
      <c r="G491" s="49">
        <v>6735067</v>
      </c>
      <c r="H491" s="48">
        <v>6.2072859178024581E-3</v>
      </c>
    </row>
    <row r="492" spans="2:8" x14ac:dyDescent="0.3">
      <c r="B492" s="41" t="s">
        <v>265</v>
      </c>
      <c r="C492" s="41" t="s">
        <v>49</v>
      </c>
      <c r="D492" s="41">
        <v>2011</v>
      </c>
      <c r="E492" s="48">
        <v>2.8485434805976567E-2</v>
      </c>
      <c r="F492" s="49">
        <v>42792.329893582719</v>
      </c>
      <c r="G492" s="49">
        <v>6815590</v>
      </c>
      <c r="H492" s="48">
        <v>6.2785950876714592E-3</v>
      </c>
    </row>
    <row r="493" spans="2:8" x14ac:dyDescent="0.3">
      <c r="B493" s="41" t="s">
        <v>265</v>
      </c>
      <c r="C493" s="41" t="s">
        <v>49</v>
      </c>
      <c r="D493" s="41">
        <v>2012</v>
      </c>
      <c r="E493" s="48">
        <v>2.8924605015417361E-2</v>
      </c>
      <c r="F493" s="49">
        <v>44069.759598330013</v>
      </c>
      <c r="G493" s="49">
        <v>6794407</v>
      </c>
      <c r="H493" s="48">
        <v>6.4861818843542952E-3</v>
      </c>
    </row>
    <row r="494" spans="2:8" x14ac:dyDescent="0.3">
      <c r="B494" s="41" t="s">
        <v>265</v>
      </c>
      <c r="C494" s="41" t="s">
        <v>49</v>
      </c>
      <c r="D494" s="41">
        <v>2013</v>
      </c>
      <c r="E494" s="48">
        <v>3.1842063365706101E-2</v>
      </c>
      <c r="F494" s="49">
        <v>49112.529851934414</v>
      </c>
      <c r="G494" s="49">
        <v>6973710</v>
      </c>
      <c r="H494" s="48">
        <v>7.0425254064098467E-3</v>
      </c>
    </row>
    <row r="495" spans="2:8" x14ac:dyDescent="0.3">
      <c r="B495" s="41" t="s">
        <v>265</v>
      </c>
      <c r="C495" s="41" t="s">
        <v>49</v>
      </c>
      <c r="D495" s="41">
        <v>2014</v>
      </c>
      <c r="E495" s="48">
        <v>3.2287320401780263E-2</v>
      </c>
      <c r="F495" s="49">
        <v>52374.586203864237</v>
      </c>
      <c r="G495" s="49">
        <v>7173730</v>
      </c>
      <c r="H495" s="48">
        <v>7.3008861783011398E-3</v>
      </c>
    </row>
    <row r="496" spans="2:8" x14ac:dyDescent="0.3">
      <c r="B496" s="41" t="s">
        <v>265</v>
      </c>
      <c r="C496" s="41" t="s">
        <v>49</v>
      </c>
      <c r="D496" s="41">
        <v>2015</v>
      </c>
      <c r="E496" s="48">
        <v>3.3684865130982303E-2</v>
      </c>
      <c r="F496" s="49">
        <v>55566.822998989453</v>
      </c>
      <c r="G496" s="49">
        <v>7258314</v>
      </c>
      <c r="H496" s="48">
        <v>7.6556102421291572E-3</v>
      </c>
    </row>
    <row r="497" spans="2:8" x14ac:dyDescent="0.3">
      <c r="B497" s="41" t="s">
        <v>265</v>
      </c>
      <c r="C497" s="41" t="s">
        <v>49</v>
      </c>
      <c r="D497" s="41">
        <v>2016</v>
      </c>
      <c r="E497" s="48">
        <v>3.3654581612360408E-2</v>
      </c>
      <c r="F497" s="49">
        <v>56472.993728009787</v>
      </c>
      <c r="G497" s="49">
        <v>7348911</v>
      </c>
      <c r="H497" s="48">
        <v>7.6845390736137347E-3</v>
      </c>
    </row>
    <row r="498" spans="2:8" x14ac:dyDescent="0.3">
      <c r="B498" s="41" t="s">
        <v>265</v>
      </c>
      <c r="C498" s="41" t="s">
        <v>49</v>
      </c>
      <c r="D498" s="41">
        <v>2017</v>
      </c>
      <c r="E498" s="48">
        <v>3.30094489547633E-2</v>
      </c>
      <c r="F498" s="49">
        <v>56053.01517559401</v>
      </c>
      <c r="G498" s="49">
        <v>7408771</v>
      </c>
      <c r="H498" s="48">
        <v>7.5657643049831082E-3</v>
      </c>
    </row>
    <row r="499" spans="2:8" x14ac:dyDescent="0.3">
      <c r="B499" s="41" t="s">
        <v>265</v>
      </c>
      <c r="C499" s="41" t="s">
        <v>49</v>
      </c>
      <c r="D499" s="41">
        <v>2018</v>
      </c>
      <c r="E499" s="48">
        <v>3.3968719452590418E-2</v>
      </c>
      <c r="F499" s="49">
        <v>58164.604349951122</v>
      </c>
      <c r="G499" s="49">
        <v>7552902</v>
      </c>
      <c r="H499" s="48">
        <v>7.7009610809131539E-3</v>
      </c>
    </row>
    <row r="500" spans="2:8" x14ac:dyDescent="0.3">
      <c r="B500" s="41" t="s">
        <v>265</v>
      </c>
      <c r="C500" s="41" t="s">
        <v>49</v>
      </c>
      <c r="D500" s="41">
        <v>2019</v>
      </c>
      <c r="E500" s="48">
        <v>3.3808136411000687E-2</v>
      </c>
      <c r="F500" s="49">
        <v>57899.003022205914</v>
      </c>
      <c r="G500" s="49">
        <v>7460380</v>
      </c>
      <c r="H500" s="48">
        <v>7.760865133170953E-3</v>
      </c>
    </row>
    <row r="501" spans="2:8" x14ac:dyDescent="0.3">
      <c r="B501" s="41" t="s">
        <v>265</v>
      </c>
      <c r="C501" s="41" t="s">
        <v>49</v>
      </c>
      <c r="D501" s="41">
        <v>2020</v>
      </c>
      <c r="E501" s="48">
        <v>3.3364592779187165E-2</v>
      </c>
      <c r="F501" s="49">
        <v>50913.200820292339</v>
      </c>
      <c r="G501" s="49">
        <v>6400888</v>
      </c>
      <c r="H501" s="48">
        <v>7.9540839990158152E-3</v>
      </c>
    </row>
    <row r="502" spans="2:8" x14ac:dyDescent="0.3">
      <c r="B502" s="41" t="s">
        <v>265</v>
      </c>
      <c r="C502" s="41" t="s">
        <v>51</v>
      </c>
      <c r="D502" s="41">
        <v>1990</v>
      </c>
      <c r="E502" s="48">
        <v>7.6938336410663333E-2</v>
      </c>
      <c r="F502" s="49">
        <v>93965.021073352356</v>
      </c>
      <c r="G502" s="49">
        <v>5574458</v>
      </c>
      <c r="H502" s="48">
        <v>1.6856351070068581E-2</v>
      </c>
    </row>
    <row r="503" spans="2:8" x14ac:dyDescent="0.3">
      <c r="B503" s="41" t="s">
        <v>265</v>
      </c>
      <c r="C503" s="41" t="s">
        <v>51</v>
      </c>
      <c r="D503" s="41">
        <v>1991</v>
      </c>
      <c r="E503" s="48">
        <v>8.0237920002403235E-2</v>
      </c>
      <c r="F503" s="49">
        <v>98885.77427640176</v>
      </c>
      <c r="G503" s="49">
        <v>5568548</v>
      </c>
      <c r="H503" s="48">
        <v>1.7757910011083997E-2</v>
      </c>
    </row>
    <row r="504" spans="2:8" x14ac:dyDescent="0.3">
      <c r="B504" s="41" t="s">
        <v>265</v>
      </c>
      <c r="C504" s="41" t="s">
        <v>51</v>
      </c>
      <c r="D504" s="41">
        <v>1992</v>
      </c>
      <c r="E504" s="48">
        <v>7.8823112789942751E-2</v>
      </c>
      <c r="F504" s="49">
        <v>98809.18597650947</v>
      </c>
      <c r="G504" s="49">
        <v>5635507</v>
      </c>
      <c r="H504" s="48">
        <v>1.7533326810970064E-2</v>
      </c>
    </row>
    <row r="505" spans="2:8" x14ac:dyDescent="0.3">
      <c r="B505" s="41" t="s">
        <v>265</v>
      </c>
      <c r="C505" s="41" t="s">
        <v>51</v>
      </c>
      <c r="D505" s="41">
        <v>1993</v>
      </c>
      <c r="E505" s="48">
        <v>7.8600435524689538E-2</v>
      </c>
      <c r="F505" s="49">
        <v>98775.516714731319</v>
      </c>
      <c r="G505" s="49">
        <v>5762251</v>
      </c>
      <c r="H505" s="48">
        <v>1.7141828204764304E-2</v>
      </c>
    </row>
    <row r="506" spans="2:8" x14ac:dyDescent="0.3">
      <c r="B506" s="41" t="s">
        <v>265</v>
      </c>
      <c r="C506" s="41" t="s">
        <v>51</v>
      </c>
      <c r="D506" s="41">
        <v>1994</v>
      </c>
      <c r="E506" s="48">
        <v>8.6635082531156649E-2</v>
      </c>
      <c r="F506" s="49">
        <v>109437.08971302696</v>
      </c>
      <c r="G506" s="49">
        <v>5763584</v>
      </c>
      <c r="H506" s="48">
        <v>1.8987680185285224E-2</v>
      </c>
    </row>
    <row r="507" spans="2:8" x14ac:dyDescent="0.3">
      <c r="B507" s="41" t="s">
        <v>265</v>
      </c>
      <c r="C507" s="41" t="s">
        <v>51</v>
      </c>
      <c r="D507" s="41">
        <v>1995</v>
      </c>
      <c r="E507" s="48">
        <v>8.6179265054177487E-2</v>
      </c>
      <c r="F507" s="49">
        <v>109860.29293988481</v>
      </c>
      <c r="G507" s="49">
        <v>5837945</v>
      </c>
      <c r="H507" s="48">
        <v>1.8818315852561957E-2</v>
      </c>
    </row>
    <row r="508" spans="2:8" x14ac:dyDescent="0.3">
      <c r="B508" s="41" t="s">
        <v>265</v>
      </c>
      <c r="C508" s="41" t="s">
        <v>51</v>
      </c>
      <c r="D508" s="41">
        <v>1996</v>
      </c>
      <c r="E508" s="48">
        <v>8.9395704769270279E-2</v>
      </c>
      <c r="F508" s="49">
        <v>117507.25688242455</v>
      </c>
      <c r="G508" s="49">
        <v>5974675</v>
      </c>
      <c r="H508" s="48">
        <v>1.9667556290915329E-2</v>
      </c>
    </row>
    <row r="509" spans="2:8" x14ac:dyDescent="0.3">
      <c r="B509" s="41" t="s">
        <v>265</v>
      </c>
      <c r="C509" s="41" t="s">
        <v>51</v>
      </c>
      <c r="D509" s="41">
        <v>1997</v>
      </c>
      <c r="E509" s="48">
        <v>9.2615039346875261E-2</v>
      </c>
      <c r="F509" s="49">
        <v>123303.12524950173</v>
      </c>
      <c r="G509" s="49">
        <v>6116870</v>
      </c>
      <c r="H509" s="48">
        <v>2.01578789886824E-2</v>
      </c>
    </row>
    <row r="510" spans="2:8" x14ac:dyDescent="0.3">
      <c r="B510" s="41" t="s">
        <v>265</v>
      </c>
      <c r="C510" s="41" t="s">
        <v>51</v>
      </c>
      <c r="D510" s="41">
        <v>1998</v>
      </c>
      <c r="E510" s="48">
        <v>9.1881706196564564E-2</v>
      </c>
      <c r="F510" s="49">
        <v>123951.36187376389</v>
      </c>
      <c r="G510" s="49">
        <v>6216008</v>
      </c>
      <c r="H510" s="48">
        <v>1.9940669618469586E-2</v>
      </c>
    </row>
    <row r="511" spans="2:8" x14ac:dyDescent="0.3">
      <c r="B511" s="41" t="s">
        <v>265</v>
      </c>
      <c r="C511" s="41" t="s">
        <v>51</v>
      </c>
      <c r="D511" s="41">
        <v>1999</v>
      </c>
      <c r="E511" s="48">
        <v>9.1183772604249994E-2</v>
      </c>
      <c r="F511" s="49">
        <v>120425.58782447953</v>
      </c>
      <c r="G511" s="49">
        <v>6201141</v>
      </c>
      <c r="H511" s="48">
        <v>1.9419908017650225E-2</v>
      </c>
    </row>
    <row r="512" spans="2:8" x14ac:dyDescent="0.3">
      <c r="B512" s="41" t="s">
        <v>265</v>
      </c>
      <c r="C512" s="41" t="s">
        <v>51</v>
      </c>
      <c r="D512" s="41">
        <v>2000</v>
      </c>
      <c r="E512" s="48">
        <v>9.1175232165295717E-2</v>
      </c>
      <c r="F512" s="49">
        <v>120213.26715669209</v>
      </c>
      <c r="G512" s="49">
        <v>6310904</v>
      </c>
      <c r="H512" s="48">
        <v>1.9048501951018759E-2</v>
      </c>
    </row>
    <row r="513" spans="2:8" x14ac:dyDescent="0.3">
      <c r="B513" s="41" t="s">
        <v>265</v>
      </c>
      <c r="C513" s="41" t="s">
        <v>51</v>
      </c>
      <c r="D513" s="41">
        <v>2001</v>
      </c>
      <c r="E513" s="48">
        <v>9.2099258257317074E-2</v>
      </c>
      <c r="F513" s="49">
        <v>119612.89856984971</v>
      </c>
      <c r="G513" s="49">
        <v>6309000</v>
      </c>
      <c r="H513" s="48">
        <v>1.8959089961935283E-2</v>
      </c>
    </row>
    <row r="514" spans="2:8" x14ac:dyDescent="0.3">
      <c r="B514" s="41" t="s">
        <v>265</v>
      </c>
      <c r="C514" s="41" t="s">
        <v>51</v>
      </c>
      <c r="D514" s="41">
        <v>2002</v>
      </c>
      <c r="E514" s="48">
        <v>9.3298572420440692E-2</v>
      </c>
      <c r="F514" s="49">
        <v>120706.61414467629</v>
      </c>
      <c r="G514" s="49">
        <v>6304620</v>
      </c>
      <c r="H514" s="48">
        <v>1.9145739813767729E-2</v>
      </c>
    </row>
    <row r="515" spans="2:8" x14ac:dyDescent="0.3">
      <c r="B515" s="41" t="s">
        <v>265</v>
      </c>
      <c r="C515" s="41" t="s">
        <v>51</v>
      </c>
      <c r="D515" s="41">
        <v>2003</v>
      </c>
      <c r="E515" s="48">
        <v>9.5213733515234197E-2</v>
      </c>
      <c r="F515" s="49">
        <v>122609.3906321055</v>
      </c>
      <c r="G515" s="49">
        <v>6382794</v>
      </c>
      <c r="H515" s="48">
        <v>1.9209360451254653E-2</v>
      </c>
    </row>
    <row r="516" spans="2:8" x14ac:dyDescent="0.3">
      <c r="B516" s="41" t="s">
        <v>265</v>
      </c>
      <c r="C516" s="41" t="s">
        <v>51</v>
      </c>
      <c r="D516" s="41">
        <v>2004</v>
      </c>
      <c r="E516" s="48">
        <v>9.5019017985540091E-2</v>
      </c>
      <c r="F516" s="49">
        <v>123405.56953264825</v>
      </c>
      <c r="G516" s="49">
        <v>6519753</v>
      </c>
      <c r="H516" s="48">
        <v>1.8927951646733894E-2</v>
      </c>
    </row>
    <row r="517" spans="2:8" x14ac:dyDescent="0.3">
      <c r="B517" s="41" t="s">
        <v>265</v>
      </c>
      <c r="C517" s="41" t="s">
        <v>51</v>
      </c>
      <c r="D517" s="41">
        <v>2005</v>
      </c>
      <c r="E517" s="48">
        <v>9.3862223144967255E-2</v>
      </c>
      <c r="F517" s="49">
        <v>122741.28265109505</v>
      </c>
      <c r="G517" s="49">
        <v>6497015</v>
      </c>
      <c r="H517" s="48">
        <v>1.8891950018754006E-2</v>
      </c>
    </row>
    <row r="518" spans="2:8" x14ac:dyDescent="0.3">
      <c r="B518" s="41" t="s">
        <v>265</v>
      </c>
      <c r="C518" s="41" t="s">
        <v>51</v>
      </c>
      <c r="D518" s="41">
        <v>2006</v>
      </c>
      <c r="E518" s="48">
        <v>9.7497934484067614E-2</v>
      </c>
      <c r="F518" s="49">
        <v>128129.83554027198</v>
      </c>
      <c r="G518" s="49">
        <v>6560912</v>
      </c>
      <c r="H518" s="48">
        <v>1.9529272079898644E-2</v>
      </c>
    </row>
    <row r="519" spans="2:8" x14ac:dyDescent="0.3">
      <c r="B519" s="41" t="s">
        <v>265</v>
      </c>
      <c r="C519" s="41" t="s">
        <v>51</v>
      </c>
      <c r="D519" s="41">
        <v>2007</v>
      </c>
      <c r="E519" s="48">
        <v>9.7373453537837093E-2</v>
      </c>
      <c r="F519" s="49">
        <v>125575.14264527963</v>
      </c>
      <c r="G519" s="49">
        <v>6567929</v>
      </c>
      <c r="H519" s="48">
        <v>1.9119442771881309E-2</v>
      </c>
    </row>
    <row r="520" spans="2:8" x14ac:dyDescent="0.3">
      <c r="B520" s="41" t="s">
        <v>265</v>
      </c>
      <c r="C520" s="41" t="s">
        <v>51</v>
      </c>
      <c r="D520" s="41">
        <v>2008</v>
      </c>
      <c r="E520" s="48">
        <v>9.9000833777559083E-2</v>
      </c>
      <c r="F520" s="49">
        <v>138201.00591845383</v>
      </c>
      <c r="G520" s="49">
        <v>6641293</v>
      </c>
      <c r="H520" s="48">
        <v>2.0809352323177703E-2</v>
      </c>
    </row>
    <row r="521" spans="2:8" x14ac:dyDescent="0.3">
      <c r="B521" s="41" t="s">
        <v>265</v>
      </c>
      <c r="C521" s="41" t="s">
        <v>51</v>
      </c>
      <c r="D521" s="41">
        <v>2009</v>
      </c>
      <c r="E521" s="48">
        <v>9.655454174043307E-2</v>
      </c>
      <c r="F521" s="49">
        <v>132102.7377093831</v>
      </c>
      <c r="G521" s="49">
        <v>6527069</v>
      </c>
      <c r="H521" s="48">
        <v>2.0239212686334877E-2</v>
      </c>
    </row>
    <row r="522" spans="2:8" x14ac:dyDescent="0.3">
      <c r="B522" s="41" t="s">
        <v>265</v>
      </c>
      <c r="C522" s="41" t="s">
        <v>51</v>
      </c>
      <c r="D522" s="41">
        <v>2010</v>
      </c>
      <c r="E522" s="48">
        <v>9.5208680238491702E-2</v>
      </c>
      <c r="F522" s="49">
        <v>139815.08943438792</v>
      </c>
      <c r="G522" s="49">
        <v>6735067</v>
      </c>
      <c r="H522" s="48">
        <v>2.0759272243971429E-2</v>
      </c>
    </row>
    <row r="523" spans="2:8" x14ac:dyDescent="0.3">
      <c r="B523" s="41" t="s">
        <v>265</v>
      </c>
      <c r="C523" s="41" t="s">
        <v>51</v>
      </c>
      <c r="D523" s="41">
        <v>2011</v>
      </c>
      <c r="E523" s="48">
        <v>9.0293453724604969E-2</v>
      </c>
      <c r="F523" s="49">
        <v>135643.61173814899</v>
      </c>
      <c r="G523" s="49">
        <v>6815590</v>
      </c>
      <c r="H523" s="48">
        <v>1.9901961787335946E-2</v>
      </c>
    </row>
    <row r="524" spans="2:8" x14ac:dyDescent="0.3">
      <c r="B524" s="41" t="s">
        <v>265</v>
      </c>
      <c r="C524" s="41" t="s">
        <v>51</v>
      </c>
      <c r="D524" s="41">
        <v>2012</v>
      </c>
      <c r="E524" s="48">
        <v>9.583321963598658E-2</v>
      </c>
      <c r="F524" s="49">
        <v>146012.26010314625</v>
      </c>
      <c r="G524" s="49">
        <v>6794407</v>
      </c>
      <c r="H524" s="48">
        <v>2.1490066771558763E-2</v>
      </c>
    </row>
    <row r="525" spans="2:8" x14ac:dyDescent="0.3">
      <c r="B525" s="41" t="s">
        <v>265</v>
      </c>
      <c r="C525" s="41" t="s">
        <v>51</v>
      </c>
      <c r="D525" s="41">
        <v>2013</v>
      </c>
      <c r="E525" s="48">
        <v>9.2474659024571457E-2</v>
      </c>
      <c r="F525" s="49">
        <v>142630.9721116595</v>
      </c>
      <c r="G525" s="49">
        <v>6973710</v>
      </c>
      <c r="H525" s="48">
        <v>2.0452667534448594E-2</v>
      </c>
    </row>
    <row r="526" spans="2:8" x14ac:dyDescent="0.3">
      <c r="B526" s="41" t="s">
        <v>265</v>
      </c>
      <c r="C526" s="41" t="s">
        <v>51</v>
      </c>
      <c r="D526" s="41">
        <v>2014</v>
      </c>
      <c r="E526" s="48">
        <v>9.4368225076748011E-2</v>
      </c>
      <c r="F526" s="49">
        <v>153078.5669942211</v>
      </c>
      <c r="G526" s="49">
        <v>7173730</v>
      </c>
      <c r="H526" s="48">
        <v>2.1338768952026504E-2</v>
      </c>
    </row>
    <row r="527" spans="2:8" x14ac:dyDescent="0.3">
      <c r="B527" s="41" t="s">
        <v>265</v>
      </c>
      <c r="C527" s="41" t="s">
        <v>51</v>
      </c>
      <c r="D527" s="41">
        <v>2015</v>
      </c>
      <c r="E527" s="48">
        <v>9.3410722151685541E-2</v>
      </c>
      <c r="F527" s="49">
        <v>154091.07454719767</v>
      </c>
      <c r="G527" s="49">
        <v>7258314</v>
      </c>
      <c r="H527" s="48">
        <v>2.1229596094519701E-2</v>
      </c>
    </row>
    <row r="528" spans="2:8" x14ac:dyDescent="0.3">
      <c r="B528" s="41" t="s">
        <v>265</v>
      </c>
      <c r="C528" s="41" t="s">
        <v>51</v>
      </c>
      <c r="D528" s="41">
        <v>2016</v>
      </c>
      <c r="E528" s="48">
        <v>9.6603946764570903E-2</v>
      </c>
      <c r="F528" s="49">
        <v>162103.16154199175</v>
      </c>
      <c r="G528" s="49">
        <v>7348911</v>
      </c>
      <c r="H528" s="48">
        <v>2.205812011357761E-2</v>
      </c>
    </row>
    <row r="529" spans="2:8" x14ac:dyDescent="0.3">
      <c r="B529" s="41" t="s">
        <v>265</v>
      </c>
      <c r="C529" s="41" t="s">
        <v>51</v>
      </c>
      <c r="D529" s="41">
        <v>2017</v>
      </c>
      <c r="E529" s="48">
        <v>9.7156561065605024E-2</v>
      </c>
      <c r="F529" s="49">
        <v>164980.58477989322</v>
      </c>
      <c r="G529" s="49">
        <v>7408771</v>
      </c>
      <c r="H529" s="48">
        <v>2.2268279689019031E-2</v>
      </c>
    </row>
    <row r="530" spans="2:8" x14ac:dyDescent="0.3">
      <c r="B530" s="41" t="s">
        <v>265</v>
      </c>
      <c r="C530" s="41" t="s">
        <v>51</v>
      </c>
      <c r="D530" s="41">
        <v>2018</v>
      </c>
      <c r="E530" s="48">
        <v>9.9832600195503426E-2</v>
      </c>
      <c r="F530" s="49">
        <v>170943.26148216033</v>
      </c>
      <c r="G530" s="49">
        <v>7552902</v>
      </c>
      <c r="H530" s="48">
        <v>2.2632792201217538E-2</v>
      </c>
    </row>
    <row r="531" spans="2:8" x14ac:dyDescent="0.3">
      <c r="B531" s="41" t="s">
        <v>265</v>
      </c>
      <c r="C531" s="41" t="s">
        <v>51</v>
      </c>
      <c r="D531" s="41">
        <v>2019</v>
      </c>
      <c r="E531" s="48">
        <v>0.10106580150035679</v>
      </c>
      <c r="F531" s="49">
        <v>173082.86607027505</v>
      </c>
      <c r="G531" s="49">
        <v>7460380</v>
      </c>
      <c r="H531" s="48">
        <v>2.3200274794350294E-2</v>
      </c>
    </row>
    <row r="532" spans="2:8" x14ac:dyDescent="0.3">
      <c r="B532" s="41" t="s">
        <v>265</v>
      </c>
      <c r="C532" s="41" t="s">
        <v>51</v>
      </c>
      <c r="D532" s="41">
        <v>2020</v>
      </c>
      <c r="E532" s="48">
        <v>0.10438351169488556</v>
      </c>
      <c r="F532" s="49">
        <v>159285.58542348605</v>
      </c>
      <c r="G532" s="49">
        <v>6400888</v>
      </c>
      <c r="H532" s="48">
        <v>2.4884919939778049E-2</v>
      </c>
    </row>
    <row r="533" spans="2:8" x14ac:dyDescent="0.3">
      <c r="B533" s="41" t="s">
        <v>265</v>
      </c>
      <c r="C533" s="41" t="s">
        <v>55</v>
      </c>
      <c r="D533" s="41">
        <v>1990</v>
      </c>
      <c r="E533" s="48">
        <v>0</v>
      </c>
      <c r="F533" s="49">
        <v>0</v>
      </c>
      <c r="G533" s="49">
        <v>5574458</v>
      </c>
      <c r="H533" s="48">
        <v>0</v>
      </c>
    </row>
    <row r="534" spans="2:8" x14ac:dyDescent="0.3">
      <c r="B534" s="41" t="s">
        <v>265</v>
      </c>
      <c r="C534" s="41" t="s">
        <v>55</v>
      </c>
      <c r="D534" s="41">
        <v>1991</v>
      </c>
      <c r="E534" s="48">
        <v>0</v>
      </c>
      <c r="F534" s="49">
        <v>0</v>
      </c>
      <c r="G534" s="49">
        <v>5568548</v>
      </c>
      <c r="H534" s="48">
        <v>0</v>
      </c>
    </row>
    <row r="535" spans="2:8" x14ac:dyDescent="0.3">
      <c r="B535" s="41" t="s">
        <v>265</v>
      </c>
      <c r="C535" s="41" t="s">
        <v>55</v>
      </c>
      <c r="D535" s="41">
        <v>1992</v>
      </c>
      <c r="E535" s="48">
        <v>0</v>
      </c>
      <c r="F535" s="49">
        <v>0</v>
      </c>
      <c r="G535" s="49">
        <v>5635507</v>
      </c>
      <c r="H535" s="48">
        <v>0</v>
      </c>
    </row>
    <row r="536" spans="2:8" x14ac:dyDescent="0.3">
      <c r="B536" s="41" t="s">
        <v>265</v>
      </c>
      <c r="C536" s="41" t="s">
        <v>55</v>
      </c>
      <c r="D536" s="41">
        <v>1993</v>
      </c>
      <c r="E536" s="48">
        <v>0</v>
      </c>
      <c r="F536" s="49">
        <v>0</v>
      </c>
      <c r="G536" s="49">
        <v>5762251</v>
      </c>
      <c r="H536" s="48">
        <v>0</v>
      </c>
    </row>
    <row r="537" spans="2:8" x14ac:dyDescent="0.3">
      <c r="B537" s="41" t="s">
        <v>265</v>
      </c>
      <c r="C537" s="41" t="s">
        <v>55</v>
      </c>
      <c r="D537" s="41">
        <v>1994</v>
      </c>
      <c r="E537" s="48">
        <v>0</v>
      </c>
      <c r="F537" s="49">
        <v>0</v>
      </c>
      <c r="G537" s="49">
        <v>5763584</v>
      </c>
      <c r="H537" s="48">
        <v>0</v>
      </c>
    </row>
    <row r="538" spans="2:8" x14ac:dyDescent="0.3">
      <c r="B538" s="41" t="s">
        <v>265</v>
      </c>
      <c r="C538" s="41" t="s">
        <v>55</v>
      </c>
      <c r="D538" s="41">
        <v>1995</v>
      </c>
      <c r="E538" s="48">
        <v>0</v>
      </c>
      <c r="F538" s="49">
        <v>0</v>
      </c>
      <c r="G538" s="49">
        <v>5837945</v>
      </c>
      <c r="H538" s="48">
        <v>0</v>
      </c>
    </row>
    <row r="539" spans="2:8" x14ac:dyDescent="0.3">
      <c r="B539" s="41" t="s">
        <v>265</v>
      </c>
      <c r="C539" s="41" t="s">
        <v>55</v>
      </c>
      <c r="D539" s="41">
        <v>1996</v>
      </c>
      <c r="E539" s="48">
        <v>0</v>
      </c>
      <c r="F539" s="49">
        <v>0</v>
      </c>
      <c r="G539" s="49">
        <v>5974675</v>
      </c>
      <c r="H539" s="48">
        <v>0</v>
      </c>
    </row>
    <row r="540" spans="2:8" x14ac:dyDescent="0.3">
      <c r="B540" s="41" t="s">
        <v>265</v>
      </c>
      <c r="C540" s="41" t="s">
        <v>55</v>
      </c>
      <c r="D540" s="41">
        <v>1997</v>
      </c>
      <c r="E540" s="48">
        <v>0</v>
      </c>
      <c r="F540" s="49">
        <v>0</v>
      </c>
      <c r="G540" s="49">
        <v>6116870</v>
      </c>
      <c r="H540" s="48">
        <v>0</v>
      </c>
    </row>
    <row r="541" spans="2:8" x14ac:dyDescent="0.3">
      <c r="B541" s="41" t="s">
        <v>265</v>
      </c>
      <c r="C541" s="41" t="s">
        <v>55</v>
      </c>
      <c r="D541" s="41">
        <v>1998</v>
      </c>
      <c r="E541" s="48">
        <v>0</v>
      </c>
      <c r="F541" s="49">
        <v>0</v>
      </c>
      <c r="G541" s="49">
        <v>6216008</v>
      </c>
      <c r="H541" s="48">
        <v>0</v>
      </c>
    </row>
    <row r="542" spans="2:8" x14ac:dyDescent="0.3">
      <c r="B542" s="41" t="s">
        <v>265</v>
      </c>
      <c r="C542" s="41" t="s">
        <v>55</v>
      </c>
      <c r="D542" s="41">
        <v>1999</v>
      </c>
      <c r="E542" s="48">
        <v>0</v>
      </c>
      <c r="F542" s="49">
        <v>0</v>
      </c>
      <c r="G542" s="49">
        <v>6201141</v>
      </c>
      <c r="H542" s="48">
        <v>0</v>
      </c>
    </row>
    <row r="543" spans="2:8" x14ac:dyDescent="0.3">
      <c r="B543" s="41" t="s">
        <v>265</v>
      </c>
      <c r="C543" s="41" t="s">
        <v>55</v>
      </c>
      <c r="D543" s="41">
        <v>2000</v>
      </c>
      <c r="E543" s="48">
        <v>0</v>
      </c>
      <c r="F543" s="49">
        <v>0</v>
      </c>
      <c r="G543" s="49">
        <v>6310904</v>
      </c>
      <c r="H543" s="48">
        <v>0</v>
      </c>
    </row>
    <row r="544" spans="2:8" x14ac:dyDescent="0.3">
      <c r="B544" s="41" t="s">
        <v>265</v>
      </c>
      <c r="C544" s="41" t="s">
        <v>55</v>
      </c>
      <c r="D544" s="41">
        <v>2001</v>
      </c>
      <c r="E544" s="48">
        <v>0</v>
      </c>
      <c r="F544" s="49">
        <v>0</v>
      </c>
      <c r="G544" s="49">
        <v>6309000</v>
      </c>
      <c r="H544" s="48">
        <v>0</v>
      </c>
    </row>
    <row r="545" spans="2:8" x14ac:dyDescent="0.3">
      <c r="B545" s="41" t="s">
        <v>265</v>
      </c>
      <c r="C545" s="41" t="s">
        <v>55</v>
      </c>
      <c r="D545" s="41">
        <v>2002</v>
      </c>
      <c r="E545" s="48">
        <v>0</v>
      </c>
      <c r="F545" s="49">
        <v>0</v>
      </c>
      <c r="G545" s="49">
        <v>6304620</v>
      </c>
      <c r="H545" s="48">
        <v>0</v>
      </c>
    </row>
    <row r="546" spans="2:8" x14ac:dyDescent="0.3">
      <c r="B546" s="41" t="s">
        <v>265</v>
      </c>
      <c r="C546" s="41" t="s">
        <v>55</v>
      </c>
      <c r="D546" s="41">
        <v>2003</v>
      </c>
      <c r="E546" s="48">
        <v>0</v>
      </c>
      <c r="F546" s="49">
        <v>0</v>
      </c>
      <c r="G546" s="49">
        <v>6382794</v>
      </c>
      <c r="H546" s="48">
        <v>0</v>
      </c>
    </row>
    <row r="547" spans="2:8" x14ac:dyDescent="0.3">
      <c r="B547" s="41" t="s">
        <v>265</v>
      </c>
      <c r="C547" s="41" t="s">
        <v>55</v>
      </c>
      <c r="D547" s="41">
        <v>2004</v>
      </c>
      <c r="E547" s="48">
        <v>0</v>
      </c>
      <c r="F547" s="49">
        <v>0</v>
      </c>
      <c r="G547" s="49">
        <v>6519753</v>
      </c>
      <c r="H547" s="48">
        <v>0</v>
      </c>
    </row>
    <row r="548" spans="2:8" x14ac:dyDescent="0.3">
      <c r="B548" s="41" t="s">
        <v>265</v>
      </c>
      <c r="C548" s="41" t="s">
        <v>55</v>
      </c>
      <c r="D548" s="41">
        <v>2005</v>
      </c>
      <c r="E548" s="48">
        <v>0</v>
      </c>
      <c r="F548" s="49">
        <v>0</v>
      </c>
      <c r="G548" s="49">
        <v>6497015</v>
      </c>
      <c r="H548" s="48">
        <v>0</v>
      </c>
    </row>
    <row r="549" spans="2:8" x14ac:dyDescent="0.3">
      <c r="B549" s="41" t="s">
        <v>265</v>
      </c>
      <c r="C549" s="41" t="s">
        <v>55</v>
      </c>
      <c r="D549" s="41">
        <v>2006</v>
      </c>
      <c r="E549" s="48">
        <v>0</v>
      </c>
      <c r="F549" s="49">
        <v>0</v>
      </c>
      <c r="G549" s="49">
        <v>6560912</v>
      </c>
      <c r="H549" s="48">
        <v>0</v>
      </c>
    </row>
    <row r="550" spans="2:8" x14ac:dyDescent="0.3">
      <c r="B550" s="41" t="s">
        <v>265</v>
      </c>
      <c r="C550" s="41" t="s">
        <v>55</v>
      </c>
      <c r="D550" s="41">
        <v>2007</v>
      </c>
      <c r="E550" s="48">
        <v>0</v>
      </c>
      <c r="F550" s="49">
        <v>0</v>
      </c>
      <c r="G550" s="49">
        <v>6567929</v>
      </c>
      <c r="H550" s="48">
        <v>0</v>
      </c>
    </row>
    <row r="551" spans="2:8" x14ac:dyDescent="0.3">
      <c r="B551" s="41" t="s">
        <v>265</v>
      </c>
      <c r="C551" s="41" t="s">
        <v>55</v>
      </c>
      <c r="D551" s="41">
        <v>2008</v>
      </c>
      <c r="E551" s="48">
        <v>0</v>
      </c>
      <c r="F551" s="49">
        <v>0</v>
      </c>
      <c r="G551" s="49">
        <v>6641293</v>
      </c>
      <c r="H551" s="48">
        <v>0</v>
      </c>
    </row>
    <row r="552" spans="2:8" x14ac:dyDescent="0.3">
      <c r="B552" s="41" t="s">
        <v>265</v>
      </c>
      <c r="C552" s="41" t="s">
        <v>55</v>
      </c>
      <c r="D552" s="41">
        <v>2009</v>
      </c>
      <c r="E552" s="48">
        <v>0</v>
      </c>
      <c r="F552" s="49">
        <v>0</v>
      </c>
      <c r="G552" s="49">
        <v>6527069</v>
      </c>
      <c r="H552" s="48">
        <v>0</v>
      </c>
    </row>
    <row r="553" spans="2:8" x14ac:dyDescent="0.3">
      <c r="B553" s="41" t="s">
        <v>265</v>
      </c>
      <c r="C553" s="41" t="s">
        <v>55</v>
      </c>
      <c r="D553" s="41">
        <v>2010</v>
      </c>
      <c r="E553" s="48">
        <v>0</v>
      </c>
      <c r="F553" s="49">
        <v>0</v>
      </c>
      <c r="G553" s="49">
        <v>6735067</v>
      </c>
      <c r="H553" s="48">
        <v>0</v>
      </c>
    </row>
    <row r="554" spans="2:8" x14ac:dyDescent="0.3">
      <c r="B554" s="41" t="s">
        <v>265</v>
      </c>
      <c r="C554" s="41" t="s">
        <v>55</v>
      </c>
      <c r="D554" s="41">
        <v>2011</v>
      </c>
      <c r="E554" s="48">
        <v>0</v>
      </c>
      <c r="F554" s="49">
        <v>0</v>
      </c>
      <c r="G554" s="49">
        <v>6815590</v>
      </c>
      <c r="H554" s="48">
        <v>0</v>
      </c>
    </row>
    <row r="555" spans="2:8" x14ac:dyDescent="0.3">
      <c r="B555" s="41" t="s">
        <v>265</v>
      </c>
      <c r="C555" s="41" t="s">
        <v>55</v>
      </c>
      <c r="D555" s="41">
        <v>2012</v>
      </c>
      <c r="E555" s="48">
        <v>0</v>
      </c>
      <c r="F555" s="49">
        <v>0</v>
      </c>
      <c r="G555" s="49">
        <v>6794407</v>
      </c>
      <c r="H555" s="48">
        <v>0</v>
      </c>
    </row>
    <row r="556" spans="2:8" x14ac:dyDescent="0.3">
      <c r="B556" s="41" t="s">
        <v>265</v>
      </c>
      <c r="C556" s="41" t="s">
        <v>55</v>
      </c>
      <c r="D556" s="41">
        <v>2013</v>
      </c>
      <c r="E556" s="48">
        <v>0</v>
      </c>
      <c r="F556" s="49">
        <v>0</v>
      </c>
      <c r="G556" s="49">
        <v>6973710</v>
      </c>
      <c r="H556" s="48">
        <v>0</v>
      </c>
    </row>
    <row r="557" spans="2:8" x14ac:dyDescent="0.3">
      <c r="B557" s="41" t="s">
        <v>265</v>
      </c>
      <c r="C557" s="41" t="s">
        <v>55</v>
      </c>
      <c r="D557" s="41">
        <v>2014</v>
      </c>
      <c r="E557" s="48">
        <v>0</v>
      </c>
      <c r="F557" s="49">
        <v>0</v>
      </c>
      <c r="G557" s="49">
        <v>7173730</v>
      </c>
      <c r="H557" s="48">
        <v>0</v>
      </c>
    </row>
    <row r="558" spans="2:8" x14ac:dyDescent="0.3">
      <c r="B558" s="41" t="s">
        <v>265</v>
      </c>
      <c r="C558" s="41" t="s">
        <v>55</v>
      </c>
      <c r="D558" s="41">
        <v>2015</v>
      </c>
      <c r="E558" s="48">
        <v>0</v>
      </c>
      <c r="F558" s="49">
        <v>0</v>
      </c>
      <c r="G558" s="49">
        <v>7258314</v>
      </c>
      <c r="H558" s="48">
        <v>0</v>
      </c>
    </row>
    <row r="559" spans="2:8" x14ac:dyDescent="0.3">
      <c r="B559" s="41" t="s">
        <v>265</v>
      </c>
      <c r="C559" s="41" t="s">
        <v>55</v>
      </c>
      <c r="D559" s="41">
        <v>2016</v>
      </c>
      <c r="E559" s="48">
        <v>0</v>
      </c>
      <c r="F559" s="49">
        <v>0</v>
      </c>
      <c r="G559" s="49">
        <v>7348911</v>
      </c>
      <c r="H559" s="48">
        <v>0</v>
      </c>
    </row>
    <row r="560" spans="2:8" x14ac:dyDescent="0.3">
      <c r="B560" s="41" t="s">
        <v>265</v>
      </c>
      <c r="C560" s="41" t="s">
        <v>55</v>
      </c>
      <c r="D560" s="41">
        <v>2017</v>
      </c>
      <c r="E560" s="48">
        <v>0</v>
      </c>
      <c r="F560" s="49">
        <v>0</v>
      </c>
      <c r="G560" s="49">
        <v>7408771</v>
      </c>
      <c r="H560" s="48">
        <v>0</v>
      </c>
    </row>
    <row r="561" spans="2:8" x14ac:dyDescent="0.3">
      <c r="B561" s="41" t="s">
        <v>265</v>
      </c>
      <c r="C561" s="41" t="s">
        <v>55</v>
      </c>
      <c r="D561" s="41">
        <v>2018</v>
      </c>
      <c r="E561" s="48">
        <v>0</v>
      </c>
      <c r="F561" s="49">
        <v>0</v>
      </c>
      <c r="G561" s="49">
        <v>7552902</v>
      </c>
      <c r="H561" s="48">
        <v>0</v>
      </c>
    </row>
    <row r="562" spans="2:8" x14ac:dyDescent="0.3">
      <c r="B562" s="41" t="s">
        <v>265</v>
      </c>
      <c r="C562" s="41" t="s">
        <v>55</v>
      </c>
      <c r="D562" s="41">
        <v>2019</v>
      </c>
      <c r="E562" s="48">
        <v>0</v>
      </c>
      <c r="F562" s="49">
        <v>0</v>
      </c>
      <c r="G562" s="49">
        <v>7460380</v>
      </c>
      <c r="H562" s="48">
        <v>0</v>
      </c>
    </row>
    <row r="563" spans="2:8" x14ac:dyDescent="0.3">
      <c r="B563" s="41" t="s">
        <v>265</v>
      </c>
      <c r="C563" s="41" t="s">
        <v>55</v>
      </c>
      <c r="D563" s="41">
        <v>2020</v>
      </c>
      <c r="E563" s="48">
        <v>0</v>
      </c>
      <c r="F563" s="49">
        <v>0</v>
      </c>
      <c r="G563" s="49">
        <v>6400888</v>
      </c>
      <c r="H563" s="48">
        <v>0</v>
      </c>
    </row>
    <row r="564" spans="2:8" x14ac:dyDescent="0.3">
      <c r="B564" s="41" t="s">
        <v>265</v>
      </c>
      <c r="C564" s="41" t="s">
        <v>59</v>
      </c>
      <c r="D564" s="41">
        <v>1990</v>
      </c>
      <c r="E564" s="48">
        <v>0</v>
      </c>
      <c r="F564" s="49">
        <v>0</v>
      </c>
      <c r="G564" s="49">
        <v>5574458</v>
      </c>
      <c r="H564" s="48">
        <v>0</v>
      </c>
    </row>
    <row r="565" spans="2:8" x14ac:dyDescent="0.3">
      <c r="B565" s="41" t="s">
        <v>265</v>
      </c>
      <c r="C565" s="41" t="s">
        <v>59</v>
      </c>
      <c r="D565" s="41">
        <v>1991</v>
      </c>
      <c r="E565" s="48">
        <v>0</v>
      </c>
      <c r="F565" s="49">
        <v>0</v>
      </c>
      <c r="G565" s="49">
        <v>5568548</v>
      </c>
      <c r="H565" s="48">
        <v>0</v>
      </c>
    </row>
    <row r="566" spans="2:8" x14ac:dyDescent="0.3">
      <c r="B566" s="41" t="s">
        <v>265</v>
      </c>
      <c r="C566" s="41" t="s">
        <v>59</v>
      </c>
      <c r="D566" s="41">
        <v>1992</v>
      </c>
      <c r="E566" s="48">
        <v>0</v>
      </c>
      <c r="F566" s="49">
        <v>0</v>
      </c>
      <c r="G566" s="49">
        <v>5635507</v>
      </c>
      <c r="H566" s="48">
        <v>0</v>
      </c>
    </row>
    <row r="567" spans="2:8" x14ac:dyDescent="0.3">
      <c r="B567" s="41" t="s">
        <v>265</v>
      </c>
      <c r="C567" s="41" t="s">
        <v>59</v>
      </c>
      <c r="D567" s="41">
        <v>1993</v>
      </c>
      <c r="E567" s="48">
        <v>0</v>
      </c>
      <c r="F567" s="49">
        <v>0</v>
      </c>
      <c r="G567" s="49">
        <v>5762251</v>
      </c>
      <c r="H567" s="48">
        <v>0</v>
      </c>
    </row>
    <row r="568" spans="2:8" x14ac:dyDescent="0.3">
      <c r="B568" s="41" t="s">
        <v>265</v>
      </c>
      <c r="C568" s="41" t="s">
        <v>59</v>
      </c>
      <c r="D568" s="41">
        <v>1994</v>
      </c>
      <c r="E568" s="48">
        <v>0</v>
      </c>
      <c r="F568" s="49">
        <v>0</v>
      </c>
      <c r="G568" s="49">
        <v>5763584</v>
      </c>
      <c r="H568" s="48">
        <v>0</v>
      </c>
    </row>
    <row r="569" spans="2:8" x14ac:dyDescent="0.3">
      <c r="B569" s="41" t="s">
        <v>265</v>
      </c>
      <c r="C569" s="41" t="s">
        <v>59</v>
      </c>
      <c r="D569" s="41">
        <v>1995</v>
      </c>
      <c r="E569" s="48">
        <v>0</v>
      </c>
      <c r="F569" s="49">
        <v>0</v>
      </c>
      <c r="G569" s="49">
        <v>5837945</v>
      </c>
      <c r="H569" s="48">
        <v>0</v>
      </c>
    </row>
    <row r="570" spans="2:8" x14ac:dyDescent="0.3">
      <c r="B570" s="41" t="s">
        <v>265</v>
      </c>
      <c r="C570" s="41" t="s">
        <v>59</v>
      </c>
      <c r="D570" s="41">
        <v>1996</v>
      </c>
      <c r="E570" s="48">
        <v>0</v>
      </c>
      <c r="F570" s="49">
        <v>0</v>
      </c>
      <c r="G570" s="49">
        <v>5974675</v>
      </c>
      <c r="H570" s="48">
        <v>0</v>
      </c>
    </row>
    <row r="571" spans="2:8" x14ac:dyDescent="0.3">
      <c r="B571" s="41" t="s">
        <v>265</v>
      </c>
      <c r="C571" s="41" t="s">
        <v>59</v>
      </c>
      <c r="D571" s="41">
        <v>1997</v>
      </c>
      <c r="E571" s="48">
        <v>0</v>
      </c>
      <c r="F571" s="49">
        <v>0</v>
      </c>
      <c r="G571" s="49">
        <v>6116870</v>
      </c>
      <c r="H571" s="48">
        <v>0</v>
      </c>
    </row>
    <row r="572" spans="2:8" x14ac:dyDescent="0.3">
      <c r="B572" s="41" t="s">
        <v>265</v>
      </c>
      <c r="C572" s="41" t="s">
        <v>59</v>
      </c>
      <c r="D572" s="41">
        <v>1998</v>
      </c>
      <c r="E572" s="48">
        <v>0</v>
      </c>
      <c r="F572" s="49">
        <v>0</v>
      </c>
      <c r="G572" s="49">
        <v>6216008</v>
      </c>
      <c r="H572" s="48">
        <v>0</v>
      </c>
    </row>
    <row r="573" spans="2:8" x14ac:dyDescent="0.3">
      <c r="B573" s="41" t="s">
        <v>265</v>
      </c>
      <c r="C573" s="41" t="s">
        <v>59</v>
      </c>
      <c r="D573" s="41">
        <v>1999</v>
      </c>
      <c r="E573" s="48">
        <v>0</v>
      </c>
      <c r="F573" s="49">
        <v>0</v>
      </c>
      <c r="G573" s="49">
        <v>6201141</v>
      </c>
      <c r="H573" s="48">
        <v>0</v>
      </c>
    </row>
    <row r="574" spans="2:8" x14ac:dyDescent="0.3">
      <c r="B574" s="41" t="s">
        <v>265</v>
      </c>
      <c r="C574" s="41" t="s">
        <v>59</v>
      </c>
      <c r="D574" s="41">
        <v>2000</v>
      </c>
      <c r="E574" s="48">
        <v>0</v>
      </c>
      <c r="F574" s="49">
        <v>0</v>
      </c>
      <c r="G574" s="49">
        <v>6310904</v>
      </c>
      <c r="H574" s="48">
        <v>0</v>
      </c>
    </row>
    <row r="575" spans="2:8" x14ac:dyDescent="0.3">
      <c r="B575" s="41" t="s">
        <v>265</v>
      </c>
      <c r="C575" s="41" t="s">
        <v>59</v>
      </c>
      <c r="D575" s="41">
        <v>2001</v>
      </c>
      <c r="E575" s="48">
        <v>0</v>
      </c>
      <c r="F575" s="49">
        <v>0</v>
      </c>
      <c r="G575" s="49">
        <v>6309000</v>
      </c>
      <c r="H575" s="48">
        <v>0</v>
      </c>
    </row>
    <row r="576" spans="2:8" x14ac:dyDescent="0.3">
      <c r="B576" s="41" t="s">
        <v>265</v>
      </c>
      <c r="C576" s="41" t="s">
        <v>59</v>
      </c>
      <c r="D576" s="41">
        <v>2002</v>
      </c>
      <c r="E576" s="48">
        <v>0</v>
      </c>
      <c r="F576" s="49">
        <v>0</v>
      </c>
      <c r="G576" s="49">
        <v>6304620</v>
      </c>
      <c r="H576" s="48">
        <v>0</v>
      </c>
    </row>
    <row r="577" spans="2:8" x14ac:dyDescent="0.3">
      <c r="B577" s="41" t="s">
        <v>265</v>
      </c>
      <c r="C577" s="41" t="s">
        <v>59</v>
      </c>
      <c r="D577" s="41">
        <v>2003</v>
      </c>
      <c r="E577" s="48">
        <v>0</v>
      </c>
      <c r="F577" s="49">
        <v>0</v>
      </c>
      <c r="G577" s="49">
        <v>6382794</v>
      </c>
      <c r="H577" s="48">
        <v>0</v>
      </c>
    </row>
    <row r="578" spans="2:8" x14ac:dyDescent="0.3">
      <c r="B578" s="41" t="s">
        <v>265</v>
      </c>
      <c r="C578" s="41" t="s">
        <v>59</v>
      </c>
      <c r="D578" s="41">
        <v>2004</v>
      </c>
      <c r="E578" s="48">
        <v>0</v>
      </c>
      <c r="F578" s="49">
        <v>0</v>
      </c>
      <c r="G578" s="49">
        <v>6519753</v>
      </c>
      <c r="H578" s="48">
        <v>0</v>
      </c>
    </row>
    <row r="579" spans="2:8" x14ac:dyDescent="0.3">
      <c r="B579" s="41" t="s">
        <v>265</v>
      </c>
      <c r="C579" s="41" t="s">
        <v>59</v>
      </c>
      <c r="D579" s="41">
        <v>2005</v>
      </c>
      <c r="E579" s="48">
        <v>0</v>
      </c>
      <c r="F579" s="49">
        <v>0</v>
      </c>
      <c r="G579" s="49">
        <v>6497015</v>
      </c>
      <c r="H579" s="48">
        <v>0</v>
      </c>
    </row>
    <row r="580" spans="2:8" x14ac:dyDescent="0.3">
      <c r="B580" s="41" t="s">
        <v>265</v>
      </c>
      <c r="C580" s="41" t="s">
        <v>59</v>
      </c>
      <c r="D580" s="41">
        <v>2006</v>
      </c>
      <c r="E580" s="48">
        <v>0</v>
      </c>
      <c r="F580" s="49">
        <v>0</v>
      </c>
      <c r="G580" s="49">
        <v>6560912</v>
      </c>
      <c r="H580" s="48">
        <v>0</v>
      </c>
    </row>
    <row r="581" spans="2:8" x14ac:dyDescent="0.3">
      <c r="B581" s="41" t="s">
        <v>265</v>
      </c>
      <c r="C581" s="41" t="s">
        <v>59</v>
      </c>
      <c r="D581" s="41">
        <v>2007</v>
      </c>
      <c r="E581" s="48">
        <v>0</v>
      </c>
      <c r="F581" s="49">
        <v>0</v>
      </c>
      <c r="G581" s="49">
        <v>6567929</v>
      </c>
      <c r="H581" s="48">
        <v>0</v>
      </c>
    </row>
    <row r="582" spans="2:8" x14ac:dyDescent="0.3">
      <c r="B582" s="41" t="s">
        <v>265</v>
      </c>
      <c r="C582" s="41" t="s">
        <v>59</v>
      </c>
      <c r="D582" s="41">
        <v>2008</v>
      </c>
      <c r="E582" s="48">
        <v>0</v>
      </c>
      <c r="F582" s="49">
        <v>0</v>
      </c>
      <c r="G582" s="49">
        <v>6641293</v>
      </c>
      <c r="H582" s="48">
        <v>0</v>
      </c>
    </row>
    <row r="583" spans="2:8" x14ac:dyDescent="0.3">
      <c r="B583" s="41" t="s">
        <v>265</v>
      </c>
      <c r="C583" s="41" t="s">
        <v>59</v>
      </c>
      <c r="D583" s="41">
        <v>2009</v>
      </c>
      <c r="E583" s="48">
        <v>0</v>
      </c>
      <c r="F583" s="49">
        <v>0</v>
      </c>
      <c r="G583" s="49">
        <v>6527069</v>
      </c>
      <c r="H583" s="48">
        <v>0</v>
      </c>
    </row>
    <row r="584" spans="2:8" x14ac:dyDescent="0.3">
      <c r="B584" s="41" t="s">
        <v>265</v>
      </c>
      <c r="C584" s="41" t="s">
        <v>59</v>
      </c>
      <c r="D584" s="41">
        <v>2010</v>
      </c>
      <c r="E584" s="48">
        <v>0</v>
      </c>
      <c r="F584" s="49">
        <v>0</v>
      </c>
      <c r="G584" s="49">
        <v>6735067</v>
      </c>
      <c r="H584" s="48">
        <v>0</v>
      </c>
    </row>
    <row r="585" spans="2:8" x14ac:dyDescent="0.3">
      <c r="B585" s="41" t="s">
        <v>265</v>
      </c>
      <c r="C585" s="41" t="s">
        <v>59</v>
      </c>
      <c r="D585" s="41">
        <v>2011</v>
      </c>
      <c r="E585" s="48">
        <v>0</v>
      </c>
      <c r="F585" s="49">
        <v>0</v>
      </c>
      <c r="G585" s="49">
        <v>6815590</v>
      </c>
      <c r="H585" s="48">
        <v>0</v>
      </c>
    </row>
    <row r="586" spans="2:8" x14ac:dyDescent="0.3">
      <c r="B586" s="41" t="s">
        <v>265</v>
      </c>
      <c r="C586" s="41" t="s">
        <v>59</v>
      </c>
      <c r="D586" s="41">
        <v>2012</v>
      </c>
      <c r="E586" s="48">
        <v>0</v>
      </c>
      <c r="F586" s="49">
        <v>0</v>
      </c>
      <c r="G586" s="49">
        <v>6794407</v>
      </c>
      <c r="H586" s="48">
        <v>0</v>
      </c>
    </row>
    <row r="587" spans="2:8" x14ac:dyDescent="0.3">
      <c r="B587" s="41" t="s">
        <v>265</v>
      </c>
      <c r="C587" s="41" t="s">
        <v>59</v>
      </c>
      <c r="D587" s="41">
        <v>2013</v>
      </c>
      <c r="E587" s="48">
        <v>0</v>
      </c>
      <c r="F587" s="49">
        <v>0</v>
      </c>
      <c r="G587" s="49">
        <v>6973710</v>
      </c>
      <c r="H587" s="48">
        <v>0</v>
      </c>
    </row>
    <row r="588" spans="2:8" x14ac:dyDescent="0.3">
      <c r="B588" s="41" t="s">
        <v>265</v>
      </c>
      <c r="C588" s="41" t="s">
        <v>59</v>
      </c>
      <c r="D588" s="41">
        <v>2014</v>
      </c>
      <c r="E588" s="48">
        <v>0</v>
      </c>
      <c r="F588" s="49">
        <v>0</v>
      </c>
      <c r="G588" s="49">
        <v>7173730</v>
      </c>
      <c r="H588" s="48">
        <v>0</v>
      </c>
    </row>
    <row r="589" spans="2:8" x14ac:dyDescent="0.3">
      <c r="B589" s="41" t="s">
        <v>265</v>
      </c>
      <c r="C589" s="41" t="s">
        <v>59</v>
      </c>
      <c r="D589" s="41">
        <v>2015</v>
      </c>
      <c r="E589" s="48">
        <v>0</v>
      </c>
      <c r="F589" s="49">
        <v>0</v>
      </c>
      <c r="G589" s="49">
        <v>7258314</v>
      </c>
      <c r="H589" s="48">
        <v>0</v>
      </c>
    </row>
    <row r="590" spans="2:8" x14ac:dyDescent="0.3">
      <c r="B590" s="41" t="s">
        <v>265</v>
      </c>
      <c r="C590" s="41" t="s">
        <v>59</v>
      </c>
      <c r="D590" s="41">
        <v>2016</v>
      </c>
      <c r="E590" s="48">
        <v>0</v>
      </c>
      <c r="F590" s="49">
        <v>0</v>
      </c>
      <c r="G590" s="49">
        <v>7348911</v>
      </c>
      <c r="H590" s="48">
        <v>0</v>
      </c>
    </row>
    <row r="591" spans="2:8" x14ac:dyDescent="0.3">
      <c r="B591" s="41" t="s">
        <v>265</v>
      </c>
      <c r="C591" s="41" t="s">
        <v>59</v>
      </c>
      <c r="D591" s="41">
        <v>2017</v>
      </c>
      <c r="E591" s="48">
        <v>0</v>
      </c>
      <c r="F591" s="49">
        <v>0</v>
      </c>
      <c r="G591" s="49">
        <v>7408771</v>
      </c>
      <c r="H591" s="48">
        <v>0</v>
      </c>
    </row>
    <row r="592" spans="2:8" x14ac:dyDescent="0.3">
      <c r="B592" s="41" t="s">
        <v>265</v>
      </c>
      <c r="C592" s="41" t="s">
        <v>59</v>
      </c>
      <c r="D592" s="41">
        <v>2018</v>
      </c>
      <c r="E592" s="48">
        <v>0</v>
      </c>
      <c r="F592" s="49">
        <v>0</v>
      </c>
      <c r="G592" s="49">
        <v>7552902</v>
      </c>
      <c r="H592" s="48">
        <v>0</v>
      </c>
    </row>
    <row r="593" spans="2:8" x14ac:dyDescent="0.3">
      <c r="B593" s="41" t="s">
        <v>265</v>
      </c>
      <c r="C593" s="41" t="s">
        <v>59</v>
      </c>
      <c r="D593" s="41">
        <v>2019</v>
      </c>
      <c r="E593" s="48">
        <v>0</v>
      </c>
      <c r="F593" s="49">
        <v>0</v>
      </c>
      <c r="G593" s="49">
        <v>7460380</v>
      </c>
      <c r="H593" s="48">
        <v>0</v>
      </c>
    </row>
    <row r="594" spans="2:8" x14ac:dyDescent="0.3">
      <c r="B594" s="41" t="s">
        <v>265</v>
      </c>
      <c r="C594" s="41" t="s">
        <v>59</v>
      </c>
      <c r="D594" s="41">
        <v>2020</v>
      </c>
      <c r="E594" s="48">
        <v>0</v>
      </c>
      <c r="F594" s="49">
        <v>0</v>
      </c>
      <c r="G594" s="49">
        <v>6400888</v>
      </c>
      <c r="H594" s="48">
        <v>0</v>
      </c>
    </row>
    <row r="595" spans="2:8" x14ac:dyDescent="0.3">
      <c r="B595" s="41" t="s">
        <v>265</v>
      </c>
      <c r="C595" s="41" t="s">
        <v>73</v>
      </c>
      <c r="D595" s="41">
        <v>1990</v>
      </c>
      <c r="E595" s="48">
        <v>1.7701005600231943E-2</v>
      </c>
      <c r="F595" s="49">
        <v>21618.291242580071</v>
      </c>
      <c r="G595" s="49">
        <v>5574458</v>
      </c>
      <c r="H595" s="48">
        <v>3.8780974298452103E-3</v>
      </c>
    </row>
    <row r="596" spans="2:8" x14ac:dyDescent="0.3">
      <c r="B596" s="41" t="s">
        <v>265</v>
      </c>
      <c r="C596" s="41" t="s">
        <v>73</v>
      </c>
      <c r="D596" s="41">
        <v>1991</v>
      </c>
      <c r="E596" s="48">
        <v>1.742343451942863E-2</v>
      </c>
      <c r="F596" s="49">
        <v>21472.762665785478</v>
      </c>
      <c r="G596" s="49">
        <v>5568548</v>
      </c>
      <c r="H596" s="48">
        <v>3.8560792985506236E-3</v>
      </c>
    </row>
    <row r="597" spans="2:8" x14ac:dyDescent="0.3">
      <c r="B597" s="41" t="s">
        <v>265</v>
      </c>
      <c r="C597" s="41" t="s">
        <v>73</v>
      </c>
      <c r="D597" s="41">
        <v>1992</v>
      </c>
      <c r="E597" s="48">
        <v>1.7116213185386295E-2</v>
      </c>
      <c r="F597" s="49">
        <v>21456.131735820101</v>
      </c>
      <c r="G597" s="49">
        <v>5635507</v>
      </c>
      <c r="H597" s="48">
        <v>3.807311699873694E-3</v>
      </c>
    </row>
    <row r="598" spans="2:8" x14ac:dyDescent="0.3">
      <c r="B598" s="41" t="s">
        <v>265</v>
      </c>
      <c r="C598" s="41" t="s">
        <v>73</v>
      </c>
      <c r="D598" s="41">
        <v>1993</v>
      </c>
      <c r="E598" s="48">
        <v>1.706785945500559E-2</v>
      </c>
      <c r="F598" s="49">
        <v>21448.820552056968</v>
      </c>
      <c r="G598" s="49">
        <v>5762251</v>
      </c>
      <c r="H598" s="48">
        <v>3.7222988988256443E-3</v>
      </c>
    </row>
    <row r="599" spans="2:8" x14ac:dyDescent="0.3">
      <c r="B599" s="41" t="s">
        <v>265</v>
      </c>
      <c r="C599" s="41" t="s">
        <v>73</v>
      </c>
      <c r="D599" s="41">
        <v>1994</v>
      </c>
      <c r="E599" s="48">
        <v>1.7502036874981142E-2</v>
      </c>
      <c r="F599" s="49">
        <v>22108.502972328679</v>
      </c>
      <c r="G599" s="49">
        <v>5763584</v>
      </c>
      <c r="H599" s="48">
        <v>3.8358949869263083E-3</v>
      </c>
    </row>
    <row r="600" spans="2:8" x14ac:dyDescent="0.3">
      <c r="B600" s="41" t="s">
        <v>265</v>
      </c>
      <c r="C600" s="41" t="s">
        <v>73</v>
      </c>
      <c r="D600" s="41">
        <v>1995</v>
      </c>
      <c r="E600" s="48">
        <v>1.6823956153289445E-2</v>
      </c>
      <c r="F600" s="49">
        <v>21446.977416739544</v>
      </c>
      <c r="G600" s="49">
        <v>5837945</v>
      </c>
      <c r="H600" s="48">
        <v>3.6737203616580053E-3</v>
      </c>
    </row>
    <row r="601" spans="2:8" x14ac:dyDescent="0.3">
      <c r="B601" s="41" t="s">
        <v>265</v>
      </c>
      <c r="C601" s="41" t="s">
        <v>73</v>
      </c>
      <c r="D601" s="41">
        <v>1996</v>
      </c>
      <c r="E601" s="48">
        <v>1.6831523702703056E-2</v>
      </c>
      <c r="F601" s="49">
        <v>22124.398309302465</v>
      </c>
      <c r="G601" s="49">
        <v>5974675</v>
      </c>
      <c r="H601" s="48">
        <v>3.7030295889403969E-3</v>
      </c>
    </row>
    <row r="602" spans="2:8" x14ac:dyDescent="0.3">
      <c r="B602" s="41" t="s">
        <v>265</v>
      </c>
      <c r="C602" s="41" t="s">
        <v>73</v>
      </c>
      <c r="D602" s="41">
        <v>1997</v>
      </c>
      <c r="E602" s="48">
        <v>1.6839098063068228E-2</v>
      </c>
      <c r="F602" s="49">
        <v>22418.750045363948</v>
      </c>
      <c r="G602" s="49">
        <v>6116870</v>
      </c>
      <c r="H602" s="48">
        <v>3.6650689070331635E-3</v>
      </c>
    </row>
    <row r="603" spans="2:8" x14ac:dyDescent="0.3">
      <c r="B603" s="41" t="s">
        <v>265</v>
      </c>
      <c r="C603" s="41" t="s">
        <v>73</v>
      </c>
      <c r="D603" s="41">
        <v>1998</v>
      </c>
      <c r="E603" s="48">
        <v>1.6422616207706454E-2</v>
      </c>
      <c r="F603" s="49">
        <v>22154.634787914652</v>
      </c>
      <c r="G603" s="49">
        <v>6216008</v>
      </c>
      <c r="H603" s="48">
        <v>3.5641258486016512E-3</v>
      </c>
    </row>
    <row r="604" spans="2:8" x14ac:dyDescent="0.3">
      <c r="B604" s="41" t="s">
        <v>265</v>
      </c>
      <c r="C604" s="41" t="s">
        <v>73</v>
      </c>
      <c r="D604" s="41">
        <v>1999</v>
      </c>
      <c r="E604" s="48">
        <v>1.6026238821353029E-2</v>
      </c>
      <c r="F604" s="49">
        <v>21165.709375211554</v>
      </c>
      <c r="G604" s="49">
        <v>6201141</v>
      </c>
      <c r="H604" s="48">
        <v>3.4131959546173122E-3</v>
      </c>
    </row>
    <row r="605" spans="2:8" x14ac:dyDescent="0.3">
      <c r="B605" s="41" t="s">
        <v>265</v>
      </c>
      <c r="C605" s="41" t="s">
        <v>73</v>
      </c>
      <c r="D605" s="41">
        <v>2000</v>
      </c>
      <c r="E605" s="48">
        <v>1.6024737774506522E-2</v>
      </c>
      <c r="F605" s="49">
        <v>21128.392409358006</v>
      </c>
      <c r="G605" s="49">
        <v>6310904</v>
      </c>
      <c r="H605" s="48">
        <v>3.3479185247245096E-3</v>
      </c>
    </row>
    <row r="606" spans="2:8" x14ac:dyDescent="0.3">
      <c r="B606" s="41" t="s">
        <v>265</v>
      </c>
      <c r="C606" s="41" t="s">
        <v>73</v>
      </c>
      <c r="D606" s="41">
        <v>2001</v>
      </c>
      <c r="E606" s="48">
        <v>1.5945543220669822E-2</v>
      </c>
      <c r="F606" s="49">
        <v>20709.098856869503</v>
      </c>
      <c r="G606" s="49">
        <v>6309000</v>
      </c>
      <c r="H606" s="48">
        <v>3.2824693068425272E-3</v>
      </c>
    </row>
    <row r="607" spans="2:8" x14ac:dyDescent="0.3">
      <c r="B607" s="41" t="s">
        <v>265</v>
      </c>
      <c r="C607" s="41" t="s">
        <v>73</v>
      </c>
      <c r="D607" s="41">
        <v>2002</v>
      </c>
      <c r="E607" s="48">
        <v>1.6153185672792714E-2</v>
      </c>
      <c r="F607" s="49">
        <v>20898.458568332011</v>
      </c>
      <c r="G607" s="49">
        <v>6304620</v>
      </c>
      <c r="H607" s="48">
        <v>3.3147848035776956E-3</v>
      </c>
    </row>
    <row r="608" spans="2:8" x14ac:dyDescent="0.3">
      <c r="B608" s="41" t="s">
        <v>265</v>
      </c>
      <c r="C608" s="41" t="s">
        <v>73</v>
      </c>
      <c r="D608" s="41">
        <v>2003</v>
      </c>
      <c r="E608" s="48">
        <v>1.6484765802637562E-2</v>
      </c>
      <c r="F608" s="49">
        <v>21227.894497498863</v>
      </c>
      <c r="G608" s="49">
        <v>6382794</v>
      </c>
      <c r="H608" s="48">
        <v>3.3257997199187162E-3</v>
      </c>
    </row>
    <row r="609" spans="2:8" x14ac:dyDescent="0.3">
      <c r="B609" s="41" t="s">
        <v>265</v>
      </c>
      <c r="C609" s="41" t="s">
        <v>73</v>
      </c>
      <c r="D609" s="41">
        <v>2004</v>
      </c>
      <c r="E609" s="48">
        <v>1.645105386018306E-2</v>
      </c>
      <c r="F609" s="49">
        <v>21365.740396697311</v>
      </c>
      <c r="G609" s="49">
        <v>6519753</v>
      </c>
      <c r="H609" s="48">
        <v>3.2770781955539282E-3</v>
      </c>
    </row>
    <row r="610" spans="2:8" x14ac:dyDescent="0.3">
      <c r="B610" s="41" t="s">
        <v>265</v>
      </c>
      <c r="C610" s="41" t="s">
        <v>73</v>
      </c>
      <c r="D610" s="41">
        <v>2005</v>
      </c>
      <c r="E610" s="48">
        <v>1.6250772962412244E-2</v>
      </c>
      <c r="F610" s="49">
        <v>21250.729533622431</v>
      </c>
      <c r="G610" s="49">
        <v>6497015</v>
      </c>
      <c r="H610" s="48">
        <v>3.2708450778738281E-3</v>
      </c>
    </row>
    <row r="611" spans="2:8" x14ac:dyDescent="0.3">
      <c r="B611" s="41" t="s">
        <v>265</v>
      </c>
      <c r="C611" s="41" t="s">
        <v>73</v>
      </c>
      <c r="D611" s="41">
        <v>2006</v>
      </c>
      <c r="E611" s="48">
        <v>1.61891789295045E-2</v>
      </c>
      <c r="F611" s="49">
        <v>21275.495165576223</v>
      </c>
      <c r="G611" s="49">
        <v>6560912</v>
      </c>
      <c r="H611" s="48">
        <v>3.2427649030464397E-3</v>
      </c>
    </row>
    <row r="612" spans="2:8" x14ac:dyDescent="0.3">
      <c r="B612" s="41" t="s">
        <v>265</v>
      </c>
      <c r="C612" s="41" t="s">
        <v>73</v>
      </c>
      <c r="D612" s="41">
        <v>2007</v>
      </c>
      <c r="E612" s="48">
        <v>1.6168509319194252E-2</v>
      </c>
      <c r="F612" s="49">
        <v>20851.297662256569</v>
      </c>
      <c r="G612" s="49">
        <v>6567929</v>
      </c>
      <c r="H612" s="48">
        <v>3.1747142306587919E-3</v>
      </c>
    </row>
    <row r="613" spans="2:8" x14ac:dyDescent="0.3">
      <c r="B613" s="41" t="s">
        <v>265</v>
      </c>
      <c r="C613" s="41" t="s">
        <v>73</v>
      </c>
      <c r="D613" s="41">
        <v>2008</v>
      </c>
      <c r="E613" s="48">
        <v>1.5855442107133581E-2</v>
      </c>
      <c r="F613" s="49">
        <v>22133.531252989978</v>
      </c>
      <c r="G613" s="49">
        <v>6641293</v>
      </c>
      <c r="H613" s="48">
        <v>3.3327141646950342E-3</v>
      </c>
    </row>
    <row r="614" spans="2:8" x14ac:dyDescent="0.3">
      <c r="B614" s="41" t="s">
        <v>265</v>
      </c>
      <c r="C614" s="41" t="s">
        <v>73</v>
      </c>
      <c r="D614" s="41">
        <v>2009</v>
      </c>
      <c r="E614" s="48">
        <v>1.5797358028053928E-2</v>
      </c>
      <c r="F614" s="49">
        <v>21613.423941168458</v>
      </c>
      <c r="G614" s="49">
        <v>6527069</v>
      </c>
      <c r="H614" s="48">
        <v>3.3113521461422359E-3</v>
      </c>
    </row>
    <row r="615" spans="2:8" x14ac:dyDescent="0.3">
      <c r="B615" s="41" t="s">
        <v>265</v>
      </c>
      <c r="C615" s="41" t="s">
        <v>73</v>
      </c>
      <c r="D615" s="41">
        <v>2010</v>
      </c>
      <c r="E615" s="48">
        <v>1.5577160659612182E-2</v>
      </c>
      <c r="F615" s="49">
        <v>22875.247354568404</v>
      </c>
      <c r="G615" s="49">
        <v>6735067</v>
      </c>
      <c r="H615" s="48">
        <v>3.3964394644579489E-3</v>
      </c>
    </row>
    <row r="616" spans="2:8" x14ac:dyDescent="0.3">
      <c r="B616" s="41" t="s">
        <v>265</v>
      </c>
      <c r="C616" s="41" t="s">
        <v>73</v>
      </c>
      <c r="D616" s="41">
        <v>2011</v>
      </c>
      <c r="E616" s="48">
        <v>1.5586369988175858E-2</v>
      </c>
      <c r="F616" s="49">
        <v>23414.671073847148</v>
      </c>
      <c r="G616" s="49">
        <v>6815590</v>
      </c>
      <c r="H616" s="48">
        <v>3.4354576894806096E-3</v>
      </c>
    </row>
    <row r="617" spans="2:8" x14ac:dyDescent="0.3">
      <c r="B617" s="41" t="s">
        <v>265</v>
      </c>
      <c r="C617" s="41" t="s">
        <v>73</v>
      </c>
      <c r="D617" s="41">
        <v>2012</v>
      </c>
      <c r="E617" s="48">
        <v>1.6372417933255109E-2</v>
      </c>
      <c r="F617" s="49">
        <v>24945.146942450949</v>
      </c>
      <c r="G617" s="49">
        <v>6794407</v>
      </c>
      <c r="H617" s="48">
        <v>3.6714237081250725E-3</v>
      </c>
    </row>
    <row r="618" spans="2:8" x14ac:dyDescent="0.3">
      <c r="B618" s="41" t="s">
        <v>265</v>
      </c>
      <c r="C618" s="41" t="s">
        <v>73</v>
      </c>
      <c r="D618" s="41">
        <v>2013</v>
      </c>
      <c r="E618" s="48">
        <v>1.8043835907233456E-2</v>
      </c>
      <c r="F618" s="49">
        <v>27830.433582762831</v>
      </c>
      <c r="G618" s="49">
        <v>6973710</v>
      </c>
      <c r="H618" s="48">
        <v>3.9907643969655793E-3</v>
      </c>
    </row>
    <row r="619" spans="2:8" x14ac:dyDescent="0.3">
      <c r="B619" s="41" t="s">
        <v>265</v>
      </c>
      <c r="C619" s="41" t="s">
        <v>73</v>
      </c>
      <c r="D619" s="41">
        <v>2014</v>
      </c>
      <c r="E619" s="48">
        <v>1.8374897789631046E-2</v>
      </c>
      <c r="F619" s="49">
        <v>29806.675075369894</v>
      </c>
      <c r="G619" s="49">
        <v>7173730</v>
      </c>
      <c r="H619" s="48">
        <v>4.1549758738299173E-3</v>
      </c>
    </row>
    <row r="620" spans="2:8" x14ac:dyDescent="0.3">
      <c r="B620" s="41" t="s">
        <v>265</v>
      </c>
      <c r="C620" s="41" t="s">
        <v>73</v>
      </c>
      <c r="D620" s="41">
        <v>2015</v>
      </c>
      <c r="E620" s="48">
        <v>2.406135827740782E-2</v>
      </c>
      <c r="F620" s="49">
        <v>39691.80910527816</v>
      </c>
      <c r="G620" s="49">
        <v>7258314</v>
      </c>
      <c r="H620" s="48">
        <v>5.4684612852624126E-3</v>
      </c>
    </row>
    <row r="621" spans="2:8" x14ac:dyDescent="0.3">
      <c r="B621" s="41" t="s">
        <v>265</v>
      </c>
      <c r="C621" s="41" t="s">
        <v>73</v>
      </c>
      <c r="D621" s="41">
        <v>2016</v>
      </c>
      <c r="E621" s="48">
        <v>2.3802967722196727E-2</v>
      </c>
      <c r="F621" s="49">
        <v>39941.808291265108</v>
      </c>
      <c r="G621" s="49">
        <v>7348911</v>
      </c>
      <c r="H621" s="48">
        <v>5.4350649084286239E-3</v>
      </c>
    </row>
    <row r="622" spans="2:8" x14ac:dyDescent="0.3">
      <c r="B622" s="41" t="s">
        <v>265</v>
      </c>
      <c r="C622" s="41" t="s">
        <v>73</v>
      </c>
      <c r="D622" s="41">
        <v>2017</v>
      </c>
      <c r="E622" s="48">
        <v>2.3331678693025878E-2</v>
      </c>
      <c r="F622" s="49">
        <v>39619.290271840313</v>
      </c>
      <c r="G622" s="49">
        <v>7408771</v>
      </c>
      <c r="H622" s="48">
        <v>5.3476197701130606E-3</v>
      </c>
    </row>
    <row r="623" spans="2:8" x14ac:dyDescent="0.3">
      <c r="B623" s="41" t="s">
        <v>265</v>
      </c>
      <c r="C623" s="41" t="s">
        <v>73</v>
      </c>
      <c r="D623" s="41">
        <v>2018</v>
      </c>
      <c r="E623" s="48">
        <v>2.2800586510263929E-2</v>
      </c>
      <c r="F623" s="49">
        <v>39041.421480938414</v>
      </c>
      <c r="G623" s="49">
        <v>7552902</v>
      </c>
      <c r="H623" s="48">
        <v>5.1690623658215626E-3</v>
      </c>
    </row>
    <row r="624" spans="2:8" x14ac:dyDescent="0.3">
      <c r="B624" s="41" t="s">
        <v>265</v>
      </c>
      <c r="C624" s="41" t="s">
        <v>73</v>
      </c>
      <c r="D624" s="41">
        <v>2019</v>
      </c>
      <c r="E624" s="48">
        <v>2.1733801978500441E-2</v>
      </c>
      <c r="F624" s="49">
        <v>37220.787657132372</v>
      </c>
      <c r="G624" s="49">
        <v>7460380</v>
      </c>
      <c r="H624" s="48">
        <v>4.9891275856098986E-3</v>
      </c>
    </row>
    <row r="625" spans="2:8" x14ac:dyDescent="0.3">
      <c r="B625" s="41" t="s">
        <v>265</v>
      </c>
      <c r="C625" s="41" t="s">
        <v>73</v>
      </c>
      <c r="D625" s="41">
        <v>2020</v>
      </c>
      <c r="E625" s="48">
        <v>2.1448666786620323E-2</v>
      </c>
      <c r="F625" s="49">
        <v>32729.914813045081</v>
      </c>
      <c r="G625" s="49">
        <v>6400888</v>
      </c>
      <c r="H625" s="48">
        <v>5.1133397136530244E-3</v>
      </c>
    </row>
    <row r="626" spans="2:8" x14ac:dyDescent="0.3">
      <c r="B626" s="41" t="s">
        <v>265</v>
      </c>
      <c r="C626" s="41" t="s">
        <v>77</v>
      </c>
      <c r="D626" s="41">
        <v>1990</v>
      </c>
      <c r="E626" s="48">
        <v>0.14789495368745517</v>
      </c>
      <c r="F626" s="49">
        <v>180624.55062335005</v>
      </c>
      <c r="G626" s="49">
        <v>5574458</v>
      </c>
      <c r="H626" s="48">
        <v>3.2402172663844639E-2</v>
      </c>
    </row>
    <row r="627" spans="2:8" x14ac:dyDescent="0.3">
      <c r="B627" s="41" t="s">
        <v>265</v>
      </c>
      <c r="C627" s="41" t="s">
        <v>77</v>
      </c>
      <c r="D627" s="41">
        <v>1991</v>
      </c>
      <c r="E627" s="48">
        <v>0.13731468825570392</v>
      </c>
      <c r="F627" s="49">
        <v>169227.58300914729</v>
      </c>
      <c r="G627" s="49">
        <v>5568548</v>
      </c>
      <c r="H627" s="48">
        <v>3.0389893920129141E-2</v>
      </c>
    </row>
    <row r="628" spans="2:8" x14ac:dyDescent="0.3">
      <c r="B628" s="41" t="s">
        <v>265</v>
      </c>
      <c r="C628" s="41" t="s">
        <v>77</v>
      </c>
      <c r="D628" s="41">
        <v>1992</v>
      </c>
      <c r="E628" s="48">
        <v>0.13636900194770701</v>
      </c>
      <c r="F628" s="49">
        <v>170946.18060555981</v>
      </c>
      <c r="G628" s="49">
        <v>5635507</v>
      </c>
      <c r="H628" s="48">
        <v>3.0333771319166106E-2</v>
      </c>
    </row>
    <row r="629" spans="2:8" x14ac:dyDescent="0.3">
      <c r="B629" s="41" t="s">
        <v>265</v>
      </c>
      <c r="C629" s="41" t="s">
        <v>77</v>
      </c>
      <c r="D629" s="41">
        <v>1993</v>
      </c>
      <c r="E629" s="48">
        <v>0.13598375610617386</v>
      </c>
      <c r="F629" s="49">
        <v>170887.93063975047</v>
      </c>
      <c r="G629" s="49">
        <v>5762251</v>
      </c>
      <c r="H629" s="48">
        <v>2.9656453812885012E-2</v>
      </c>
    </row>
    <row r="630" spans="2:8" x14ac:dyDescent="0.3">
      <c r="B630" s="41" t="s">
        <v>265</v>
      </c>
      <c r="C630" s="41" t="s">
        <v>77</v>
      </c>
      <c r="D630" s="41">
        <v>1994</v>
      </c>
      <c r="E630" s="48">
        <v>0.13944295241256527</v>
      </c>
      <c r="F630" s="49">
        <v>176143.7797157428</v>
      </c>
      <c r="G630" s="49">
        <v>5763584</v>
      </c>
      <c r="H630" s="48">
        <v>3.0561501266528394E-2</v>
      </c>
    </row>
    <row r="631" spans="2:8" x14ac:dyDescent="0.3">
      <c r="B631" s="41" t="s">
        <v>265</v>
      </c>
      <c r="C631" s="41" t="s">
        <v>77</v>
      </c>
      <c r="D631" s="41">
        <v>1995</v>
      </c>
      <c r="E631" s="48">
        <v>0.14155328625526292</v>
      </c>
      <c r="F631" s="49">
        <v>180450.43067877411</v>
      </c>
      <c r="G631" s="49">
        <v>5837945</v>
      </c>
      <c r="H631" s="48">
        <v>3.0909923042915635E-2</v>
      </c>
    </row>
    <row r="632" spans="2:8" x14ac:dyDescent="0.3">
      <c r="B632" s="41" t="s">
        <v>265</v>
      </c>
      <c r="C632" s="41" t="s">
        <v>77</v>
      </c>
      <c r="D632" s="41">
        <v>1996</v>
      </c>
      <c r="E632" s="48">
        <v>0.14459149456675513</v>
      </c>
      <c r="F632" s="49">
        <v>190060.02513120609</v>
      </c>
      <c r="G632" s="49">
        <v>5974675</v>
      </c>
      <c r="H632" s="48">
        <v>3.1810939529130215E-2</v>
      </c>
    </row>
    <row r="633" spans="2:8" x14ac:dyDescent="0.3">
      <c r="B633" s="41" t="s">
        <v>265</v>
      </c>
      <c r="C633" s="41" t="s">
        <v>77</v>
      </c>
      <c r="D633" s="41">
        <v>1997</v>
      </c>
      <c r="E633" s="48">
        <v>0.14763243732879647</v>
      </c>
      <c r="F633" s="49">
        <v>196550.5930701305</v>
      </c>
      <c r="G633" s="49">
        <v>6116870</v>
      </c>
      <c r="H633" s="48">
        <v>3.2132543779764898E-2</v>
      </c>
    </row>
    <row r="634" spans="2:8" x14ac:dyDescent="0.3">
      <c r="B634" s="41" t="s">
        <v>265</v>
      </c>
      <c r="C634" s="41" t="s">
        <v>77</v>
      </c>
      <c r="D634" s="41">
        <v>1998</v>
      </c>
      <c r="E634" s="48">
        <v>0.14567993170456847</v>
      </c>
      <c r="F634" s="49">
        <v>196526.88962727741</v>
      </c>
      <c r="G634" s="49">
        <v>6216008</v>
      </c>
      <c r="H634" s="48">
        <v>3.161625429492327E-2</v>
      </c>
    </row>
    <row r="635" spans="2:8" x14ac:dyDescent="0.3">
      <c r="B635" s="41" t="s">
        <v>265</v>
      </c>
      <c r="C635" s="41" t="s">
        <v>77</v>
      </c>
      <c r="D635" s="41">
        <v>1999</v>
      </c>
      <c r="E635" s="48">
        <v>0.14382167769852158</v>
      </c>
      <c r="F635" s="49">
        <v>189943.99534133816</v>
      </c>
      <c r="G635" s="49">
        <v>6201141</v>
      </c>
      <c r="H635" s="48">
        <v>3.063049128238467E-2</v>
      </c>
    </row>
    <row r="636" spans="2:8" x14ac:dyDescent="0.3">
      <c r="B636" s="41" t="s">
        <v>265</v>
      </c>
      <c r="C636" s="41" t="s">
        <v>77</v>
      </c>
      <c r="D636" s="41">
        <v>2000</v>
      </c>
      <c r="E636" s="48">
        <v>0.14518965000867545</v>
      </c>
      <c r="F636" s="49">
        <v>191430.52088133845</v>
      </c>
      <c r="G636" s="49">
        <v>6310904</v>
      </c>
      <c r="H636" s="48">
        <v>3.0333296288667749E-2</v>
      </c>
    </row>
    <row r="637" spans="2:8" x14ac:dyDescent="0.3">
      <c r="B637" s="41" t="s">
        <v>265</v>
      </c>
      <c r="C637" s="41" t="s">
        <v>77</v>
      </c>
      <c r="D637" s="41">
        <v>2001</v>
      </c>
      <c r="E637" s="48">
        <v>0.14447212004244814</v>
      </c>
      <c r="F637" s="49">
        <v>187631.57671180906</v>
      </c>
      <c r="G637" s="49">
        <v>6309000</v>
      </c>
      <c r="H637" s="48">
        <v>2.9740303805961175E-2</v>
      </c>
    </row>
    <row r="638" spans="2:8" x14ac:dyDescent="0.3">
      <c r="B638" s="41" t="s">
        <v>265</v>
      </c>
      <c r="C638" s="41" t="s">
        <v>77</v>
      </c>
      <c r="D638" s="41">
        <v>2002</v>
      </c>
      <c r="E638" s="48">
        <v>0.1463534322595271</v>
      </c>
      <c r="F638" s="49">
        <v>189347.24099411161</v>
      </c>
      <c r="G638" s="49">
        <v>6304620</v>
      </c>
      <c r="H638" s="48">
        <v>3.003309334965654E-2</v>
      </c>
    </row>
    <row r="639" spans="2:8" x14ac:dyDescent="0.3">
      <c r="B639" s="41" t="s">
        <v>265</v>
      </c>
      <c r="C639" s="41" t="s">
        <v>77</v>
      </c>
      <c r="D639" s="41">
        <v>2003</v>
      </c>
      <c r="E639" s="48">
        <v>0.15106298317417008</v>
      </c>
      <c r="F639" s="49">
        <v>194528.03319690769</v>
      </c>
      <c r="G639" s="49">
        <v>6382794</v>
      </c>
      <c r="H639" s="48">
        <v>3.0476940536841343E-2</v>
      </c>
    </row>
    <row r="640" spans="2:8" x14ac:dyDescent="0.3">
      <c r="B640" s="41" t="s">
        <v>265</v>
      </c>
      <c r="C640" s="41" t="s">
        <v>77</v>
      </c>
      <c r="D640" s="41">
        <v>2004</v>
      </c>
      <c r="E640" s="48">
        <v>0.15154966090974328</v>
      </c>
      <c r="F640" s="49">
        <v>196824.51590788545</v>
      </c>
      <c r="G640" s="49">
        <v>6519753</v>
      </c>
      <c r="H640" s="48">
        <v>3.0188952849576577E-2</v>
      </c>
    </row>
    <row r="641" spans="2:8" x14ac:dyDescent="0.3">
      <c r="B641" s="41" t="s">
        <v>265</v>
      </c>
      <c r="C641" s="41" t="s">
        <v>77</v>
      </c>
      <c r="D641" s="41">
        <v>2005</v>
      </c>
      <c r="E641" s="48">
        <v>0.1544944174392088</v>
      </c>
      <c r="F641" s="49">
        <v>202028.48732481737</v>
      </c>
      <c r="G641" s="49">
        <v>6497015</v>
      </c>
      <c r="H641" s="48">
        <v>3.1095585792062567E-2</v>
      </c>
    </row>
    <row r="642" spans="2:8" x14ac:dyDescent="0.3">
      <c r="B642" s="41" t="s">
        <v>265</v>
      </c>
      <c r="C642" s="41" t="s">
        <v>77</v>
      </c>
      <c r="D642" s="41">
        <v>2006</v>
      </c>
      <c r="E642" s="48">
        <v>0.14260433646696291</v>
      </c>
      <c r="F642" s="49">
        <v>187407.76689815332</v>
      </c>
      <c r="G642" s="49">
        <v>6560912</v>
      </c>
      <c r="H642" s="48">
        <v>2.856428601666252E-2</v>
      </c>
    </row>
    <row r="643" spans="2:8" x14ac:dyDescent="0.3">
      <c r="B643" s="41" t="s">
        <v>265</v>
      </c>
      <c r="C643" s="41" t="s">
        <v>77</v>
      </c>
      <c r="D643" s="41">
        <v>2007</v>
      </c>
      <c r="E643" s="48">
        <v>0.14220482713633398</v>
      </c>
      <c r="F643" s="49">
        <v>183390.75799086757</v>
      </c>
      <c r="G643" s="49">
        <v>6567929</v>
      </c>
      <c r="H643" s="48">
        <v>2.7922159023166599E-2</v>
      </c>
    </row>
    <row r="644" spans="2:8" x14ac:dyDescent="0.3">
      <c r="B644" s="41" t="s">
        <v>265</v>
      </c>
      <c r="C644" s="41" t="s">
        <v>77</v>
      </c>
      <c r="D644" s="41">
        <v>2008</v>
      </c>
      <c r="E644" s="48">
        <v>0.14084006506198657</v>
      </c>
      <c r="F644" s="49">
        <v>196606.81554380065</v>
      </c>
      <c r="G644" s="49">
        <v>6641293</v>
      </c>
      <c r="H644" s="48">
        <v>2.9603695476739342E-2</v>
      </c>
    </row>
    <row r="645" spans="2:8" x14ac:dyDescent="0.3">
      <c r="B645" s="41" t="s">
        <v>265</v>
      </c>
      <c r="C645" s="41" t="s">
        <v>77</v>
      </c>
      <c r="D645" s="41">
        <v>2009</v>
      </c>
      <c r="E645" s="48">
        <v>0.13885332970175676</v>
      </c>
      <c r="F645" s="49">
        <v>189974.54353806344</v>
      </c>
      <c r="G645" s="49">
        <v>6527069</v>
      </c>
      <c r="H645" s="48">
        <v>2.9105643519022617E-2</v>
      </c>
    </row>
    <row r="646" spans="2:8" x14ac:dyDescent="0.3">
      <c r="B646" s="41" t="s">
        <v>265</v>
      </c>
      <c r="C646" s="41" t="s">
        <v>77</v>
      </c>
      <c r="D646" s="41">
        <v>2010</v>
      </c>
      <c r="E646" s="48">
        <v>0.13796530053177203</v>
      </c>
      <c r="F646" s="49">
        <v>202603.6994145136</v>
      </c>
      <c r="G646" s="49">
        <v>6735067</v>
      </c>
      <c r="H646" s="48">
        <v>3.0081912980897383E-2</v>
      </c>
    </row>
    <row r="647" spans="2:8" x14ac:dyDescent="0.3">
      <c r="B647" s="41" t="s">
        <v>265</v>
      </c>
      <c r="C647" s="41" t="s">
        <v>77</v>
      </c>
      <c r="D647" s="41">
        <v>2011</v>
      </c>
      <c r="E647" s="48">
        <v>0.14092228313447275</v>
      </c>
      <c r="F647" s="49">
        <v>211700.92260561109</v>
      </c>
      <c r="G647" s="49">
        <v>6815590</v>
      </c>
      <c r="H647" s="48">
        <v>3.1061276075235025E-2</v>
      </c>
    </row>
    <row r="648" spans="2:8" x14ac:dyDescent="0.3">
      <c r="B648" s="41" t="s">
        <v>265</v>
      </c>
      <c r="C648" s="41" t="s">
        <v>77</v>
      </c>
      <c r="D648" s="41">
        <v>2012</v>
      </c>
      <c r="E648" s="48">
        <v>0.14407727781264495</v>
      </c>
      <c r="F648" s="49">
        <v>219517.29309356835</v>
      </c>
      <c r="G648" s="49">
        <v>6794407</v>
      </c>
      <c r="H648" s="48">
        <v>3.230852863150064E-2</v>
      </c>
    </row>
    <row r="649" spans="2:8" x14ac:dyDescent="0.3">
      <c r="B649" s="41" t="s">
        <v>265</v>
      </c>
      <c r="C649" s="41" t="s">
        <v>77</v>
      </c>
      <c r="D649" s="41">
        <v>2013</v>
      </c>
      <c r="E649" s="48">
        <v>0.14063577986520193</v>
      </c>
      <c r="F649" s="49">
        <v>216913.67351271029</v>
      </c>
      <c r="G649" s="49">
        <v>6973710</v>
      </c>
      <c r="H649" s="48">
        <v>3.1104487211643484E-2</v>
      </c>
    </row>
    <row r="650" spans="2:8" x14ac:dyDescent="0.3">
      <c r="B650" s="41" t="s">
        <v>265</v>
      </c>
      <c r="C650" s="41" t="s">
        <v>77</v>
      </c>
      <c r="D650" s="41">
        <v>2014</v>
      </c>
      <c r="E650" s="48">
        <v>0.13912422612149219</v>
      </c>
      <c r="F650" s="49">
        <v>225679.11128494347</v>
      </c>
      <c r="G650" s="49">
        <v>7173730</v>
      </c>
      <c r="H650" s="48">
        <v>3.1459103044712229E-2</v>
      </c>
    </row>
    <row r="651" spans="2:8" x14ac:dyDescent="0.3">
      <c r="B651" s="41" t="s">
        <v>265</v>
      </c>
      <c r="C651" s="41" t="s">
        <v>77</v>
      </c>
      <c r="D651" s="41">
        <v>2015</v>
      </c>
      <c r="E651" s="48">
        <v>0.14432669136890108</v>
      </c>
      <c r="F651" s="49">
        <v>238082.46469567018</v>
      </c>
      <c r="G651" s="49">
        <v>7258314</v>
      </c>
      <c r="H651" s="48">
        <v>3.2801345422045693E-2</v>
      </c>
    </row>
    <row r="652" spans="2:8" x14ac:dyDescent="0.3">
      <c r="B652" s="41" t="s">
        <v>265</v>
      </c>
      <c r="C652" s="41" t="s">
        <v>77</v>
      </c>
      <c r="D652" s="41">
        <v>2016</v>
      </c>
      <c r="E652" s="48">
        <v>0.14226709499770537</v>
      </c>
      <c r="F652" s="49">
        <v>238726.74621385959</v>
      </c>
      <c r="G652" s="49">
        <v>7348911</v>
      </c>
      <c r="H652" s="48">
        <v>3.2484642447548978E-2</v>
      </c>
    </row>
    <row r="653" spans="2:8" x14ac:dyDescent="0.3">
      <c r="B653" s="41" t="s">
        <v>265</v>
      </c>
      <c r="C653" s="41" t="s">
        <v>77</v>
      </c>
      <c r="D653" s="41">
        <v>2017</v>
      </c>
      <c r="E653" s="48">
        <v>0.14579173288353792</v>
      </c>
      <c r="F653" s="49">
        <v>247567.48369220691</v>
      </c>
      <c r="G653" s="49">
        <v>7408771</v>
      </c>
      <c r="H653" s="48">
        <v>3.3415459013675403E-2</v>
      </c>
    </row>
    <row r="654" spans="2:8" x14ac:dyDescent="0.3">
      <c r="B654" s="41" t="s">
        <v>265</v>
      </c>
      <c r="C654" s="41" t="s">
        <v>77</v>
      </c>
      <c r="D654" s="41">
        <v>2018</v>
      </c>
      <c r="E654" s="48">
        <v>0.14608993157380254</v>
      </c>
      <c r="F654" s="49">
        <v>250149.64374389051</v>
      </c>
      <c r="G654" s="49">
        <v>7552902</v>
      </c>
      <c r="H654" s="48">
        <v>3.3119672907697004E-2</v>
      </c>
    </row>
    <row r="655" spans="2:8" x14ac:dyDescent="0.3">
      <c r="B655" s="41" t="s">
        <v>265</v>
      </c>
      <c r="C655" s="41" t="s">
        <v>77</v>
      </c>
      <c r="D655" s="41">
        <v>2019</v>
      </c>
      <c r="E655" s="48">
        <v>0.14436074247497294</v>
      </c>
      <c r="F655" s="49">
        <v>247228.74290481926</v>
      </c>
      <c r="G655" s="49">
        <v>7460380</v>
      </c>
      <c r="H655" s="48">
        <v>3.3138894118639968E-2</v>
      </c>
    </row>
    <row r="656" spans="2:8" x14ac:dyDescent="0.3">
      <c r="B656" s="41" t="s">
        <v>265</v>
      </c>
      <c r="C656" s="41" t="s">
        <v>77</v>
      </c>
      <c r="D656" s="41">
        <v>2020</v>
      </c>
      <c r="E656" s="48">
        <v>0.14342008524653455</v>
      </c>
      <c r="F656" s="49">
        <v>218854.03038322809</v>
      </c>
      <c r="G656" s="49">
        <v>6400888</v>
      </c>
      <c r="H656" s="48">
        <v>3.4191198218626553E-2</v>
      </c>
    </row>
    <row r="657" spans="2:8" x14ac:dyDescent="0.3">
      <c r="B657" s="41" t="s">
        <v>265</v>
      </c>
      <c r="C657" s="41" t="s">
        <v>79</v>
      </c>
      <c r="D657" s="41">
        <v>1990</v>
      </c>
      <c r="E657" s="48">
        <v>0.11826102879465307</v>
      </c>
      <c r="F657" s="49">
        <v>144432.54924999617</v>
      </c>
      <c r="G657" s="49">
        <v>5574458</v>
      </c>
      <c r="H657" s="48">
        <v>2.5909702656293433E-2</v>
      </c>
    </row>
    <row r="658" spans="2:8" x14ac:dyDescent="0.3">
      <c r="B658" s="41" t="s">
        <v>265</v>
      </c>
      <c r="C658" s="41" t="s">
        <v>79</v>
      </c>
      <c r="D658" s="41">
        <v>1991</v>
      </c>
      <c r="E658" s="48">
        <v>0.11880979917989697</v>
      </c>
      <c r="F658" s="49">
        <v>146422.02817789928</v>
      </c>
      <c r="G658" s="49">
        <v>5568548</v>
      </c>
      <c r="H658" s="48">
        <v>2.6294471768565034E-2</v>
      </c>
    </row>
    <row r="659" spans="2:8" x14ac:dyDescent="0.3">
      <c r="B659" s="41" t="s">
        <v>265</v>
      </c>
      <c r="C659" s="41" t="s">
        <v>79</v>
      </c>
      <c r="D659" s="41">
        <v>1992</v>
      </c>
      <c r="E659" s="48">
        <v>0.11760018886855929</v>
      </c>
      <c r="F659" s="49">
        <v>147418.42235731572</v>
      </c>
      <c r="G659" s="49">
        <v>5635507</v>
      </c>
      <c r="H659" s="48">
        <v>2.6158857110339093E-2</v>
      </c>
    </row>
    <row r="660" spans="2:8" x14ac:dyDescent="0.3">
      <c r="B660" s="41" t="s">
        <v>265</v>
      </c>
      <c r="C660" s="41" t="s">
        <v>79</v>
      </c>
      <c r="D660" s="41">
        <v>1993</v>
      </c>
      <c r="E660" s="48">
        <v>0.11667941851568478</v>
      </c>
      <c r="F660" s="49">
        <v>146628.57498087225</v>
      </c>
      <c r="G660" s="49">
        <v>5762251</v>
      </c>
      <c r="H660" s="48">
        <v>2.5446405403178766E-2</v>
      </c>
    </row>
    <row r="661" spans="2:8" x14ac:dyDescent="0.3">
      <c r="B661" s="41" t="s">
        <v>265</v>
      </c>
      <c r="C661" s="41" t="s">
        <v>79</v>
      </c>
      <c r="D661" s="41">
        <v>1994</v>
      </c>
      <c r="E661" s="48">
        <v>0.12188056368629108</v>
      </c>
      <c r="F661" s="49">
        <v>153959.04052626813</v>
      </c>
      <c r="G661" s="49">
        <v>5763584</v>
      </c>
      <c r="H661" s="48">
        <v>2.6712379055509234E-2</v>
      </c>
    </row>
    <row r="662" spans="2:8" x14ac:dyDescent="0.3">
      <c r="B662" s="41" t="s">
        <v>265</v>
      </c>
      <c r="C662" s="41" t="s">
        <v>79</v>
      </c>
      <c r="D662" s="41">
        <v>1995</v>
      </c>
      <c r="E662" s="48">
        <v>0.11834782949210507</v>
      </c>
      <c r="F662" s="49">
        <v>150868.39286258165</v>
      </c>
      <c r="G662" s="49">
        <v>5837945</v>
      </c>
      <c r="H662" s="48">
        <v>2.5842722544077008E-2</v>
      </c>
    </row>
    <row r="663" spans="2:8" x14ac:dyDescent="0.3">
      <c r="B663" s="41" t="s">
        <v>265</v>
      </c>
      <c r="C663" s="41" t="s">
        <v>79</v>
      </c>
      <c r="D663" s="41">
        <v>1996</v>
      </c>
      <c r="E663" s="48">
        <v>0.11840106328798011</v>
      </c>
      <c r="F663" s="49">
        <v>155633.69845164492</v>
      </c>
      <c r="G663" s="49">
        <v>5974675</v>
      </c>
      <c r="H663" s="48">
        <v>2.6048897798063478E-2</v>
      </c>
    </row>
    <row r="664" spans="2:8" x14ac:dyDescent="0.3">
      <c r="B664" s="41" t="s">
        <v>265</v>
      </c>
      <c r="C664" s="41" t="s">
        <v>79</v>
      </c>
      <c r="D664" s="41">
        <v>1997</v>
      </c>
      <c r="E664" s="48">
        <v>0.11845434499537651</v>
      </c>
      <c r="F664" s="49">
        <v>157704.31066393951</v>
      </c>
      <c r="G664" s="49">
        <v>6116870</v>
      </c>
      <c r="H664" s="48">
        <v>2.5781864035681567E-2</v>
      </c>
    </row>
    <row r="665" spans="2:8" x14ac:dyDescent="0.3">
      <c r="B665" s="41" t="s">
        <v>265</v>
      </c>
      <c r="C665" s="41" t="s">
        <v>79</v>
      </c>
      <c r="D665" s="41">
        <v>1998</v>
      </c>
      <c r="E665" s="48">
        <v>0.11977183889413501</v>
      </c>
      <c r="F665" s="49">
        <v>161576.04336703275</v>
      </c>
      <c r="G665" s="49">
        <v>6216008</v>
      </c>
      <c r="H665" s="48">
        <v>2.599353851652584E-2</v>
      </c>
    </row>
    <row r="666" spans="2:8" x14ac:dyDescent="0.3">
      <c r="B666" s="41" t="s">
        <v>265</v>
      </c>
      <c r="C666" s="41" t="s">
        <v>79</v>
      </c>
      <c r="D666" s="41">
        <v>1999</v>
      </c>
      <c r="E666" s="48">
        <v>0.12102573454745909</v>
      </c>
      <c r="F666" s="49">
        <v>159837.5983852183</v>
      </c>
      <c r="G666" s="49">
        <v>6201141</v>
      </c>
      <c r="H666" s="48">
        <v>2.5775514277972117E-2</v>
      </c>
    </row>
    <row r="667" spans="2:8" x14ac:dyDescent="0.3">
      <c r="B667" s="41" t="s">
        <v>265</v>
      </c>
      <c r="C667" s="41" t="s">
        <v>79</v>
      </c>
      <c r="D667" s="41">
        <v>2000</v>
      </c>
      <c r="E667" s="48">
        <v>0.12557012148961541</v>
      </c>
      <c r="F667" s="49">
        <v>165562.44720235706</v>
      </c>
      <c r="G667" s="49">
        <v>6310904</v>
      </c>
      <c r="H667" s="48">
        <v>2.6234347282474438E-2</v>
      </c>
    </row>
    <row r="668" spans="2:8" x14ac:dyDescent="0.3">
      <c r="B668" s="41" t="s">
        <v>265</v>
      </c>
      <c r="C668" s="41" t="s">
        <v>79</v>
      </c>
      <c r="D668" s="41">
        <v>2001</v>
      </c>
      <c r="E668" s="48">
        <v>0.12896507926034673</v>
      </c>
      <c r="F668" s="49">
        <v>167491.97807350344</v>
      </c>
      <c r="G668" s="49">
        <v>6309000</v>
      </c>
      <c r="H668" s="48">
        <v>2.6548102405056815E-2</v>
      </c>
    </row>
    <row r="669" spans="2:8" x14ac:dyDescent="0.3">
      <c r="B669" s="41" t="s">
        <v>265</v>
      </c>
      <c r="C669" s="41" t="s">
        <v>79</v>
      </c>
      <c r="D669" s="41">
        <v>2002</v>
      </c>
      <c r="E669" s="48">
        <v>0.13425330367459909</v>
      </c>
      <c r="F669" s="49">
        <v>173692.49393517504</v>
      </c>
      <c r="G669" s="49">
        <v>6304620</v>
      </c>
      <c r="H669" s="48">
        <v>2.7550033774466191E-2</v>
      </c>
    </row>
    <row r="670" spans="2:8" x14ac:dyDescent="0.3">
      <c r="B670" s="41" t="s">
        <v>265</v>
      </c>
      <c r="C670" s="41" t="s">
        <v>79</v>
      </c>
      <c r="D670" s="41">
        <v>2003</v>
      </c>
      <c r="E670" s="48">
        <v>0.13412346521145976</v>
      </c>
      <c r="F670" s="49">
        <v>172714.54160982266</v>
      </c>
      <c r="G670" s="49">
        <v>6382794</v>
      </c>
      <c r="H670" s="48">
        <v>2.7059394617752454E-2</v>
      </c>
    </row>
    <row r="671" spans="2:8" x14ac:dyDescent="0.3">
      <c r="B671" s="41" t="s">
        <v>265</v>
      </c>
      <c r="C671" s="41" t="s">
        <v>79</v>
      </c>
      <c r="D671" s="41">
        <v>2004</v>
      </c>
      <c r="E671" s="48">
        <v>0.13515533482149189</v>
      </c>
      <c r="F671" s="49">
        <v>175532.4504780733</v>
      </c>
      <c r="G671" s="49">
        <v>6519753</v>
      </c>
      <c r="H671" s="48">
        <v>2.6923174923662491E-2</v>
      </c>
    </row>
    <row r="672" spans="2:8" x14ac:dyDescent="0.3">
      <c r="B672" s="41" t="s">
        <v>265</v>
      </c>
      <c r="C672" s="41" t="s">
        <v>79</v>
      </c>
      <c r="D672" s="41">
        <v>2005</v>
      </c>
      <c r="E672" s="48">
        <v>0.13587915701076558</v>
      </c>
      <c r="F672" s="49">
        <v>177685.77664405288</v>
      </c>
      <c r="G672" s="49">
        <v>6497015</v>
      </c>
      <c r="H672" s="48">
        <v>2.7348832755358096E-2</v>
      </c>
    </row>
    <row r="673" spans="2:8" x14ac:dyDescent="0.3">
      <c r="B673" s="41" t="s">
        <v>265</v>
      </c>
      <c r="C673" s="41" t="s">
        <v>79</v>
      </c>
      <c r="D673" s="41">
        <v>2006</v>
      </c>
      <c r="E673" s="48">
        <v>0.13591653082642968</v>
      </c>
      <c r="F673" s="49">
        <v>178618.78648147735</v>
      </c>
      <c r="G673" s="49">
        <v>6560912</v>
      </c>
      <c r="H673" s="48">
        <v>2.7224688653266094E-2</v>
      </c>
    </row>
    <row r="674" spans="2:8" x14ac:dyDescent="0.3">
      <c r="B674" s="41" t="s">
        <v>265</v>
      </c>
      <c r="C674" s="41" t="s">
        <v>79</v>
      </c>
      <c r="D674" s="41">
        <v>2007</v>
      </c>
      <c r="E674" s="48">
        <v>0.13679116418842446</v>
      </c>
      <c r="F674" s="49">
        <v>176409.16832533272</v>
      </c>
      <c r="G674" s="49">
        <v>6567929</v>
      </c>
      <c r="H674" s="48">
        <v>2.6859177120418434E-2</v>
      </c>
    </row>
    <row r="675" spans="2:8" x14ac:dyDescent="0.3">
      <c r="B675" s="41" t="s">
        <v>265</v>
      </c>
      <c r="C675" s="41" t="s">
        <v>79</v>
      </c>
      <c r="D675" s="41">
        <v>2008</v>
      </c>
      <c r="E675" s="48">
        <v>0.14226158745779854</v>
      </c>
      <c r="F675" s="49">
        <v>198591.20110441354</v>
      </c>
      <c r="G675" s="49">
        <v>6641293</v>
      </c>
      <c r="H675" s="48">
        <v>2.9902490539780963E-2</v>
      </c>
    </row>
    <row r="676" spans="2:8" x14ac:dyDescent="0.3">
      <c r="B676" s="41" t="s">
        <v>265</v>
      </c>
      <c r="C676" s="41" t="s">
        <v>79</v>
      </c>
      <c r="D676" s="41">
        <v>2009</v>
      </c>
      <c r="E676" s="48">
        <v>0.14247582731853467</v>
      </c>
      <c r="F676" s="49">
        <v>194930.72523491763</v>
      </c>
      <c r="G676" s="49">
        <v>6527069</v>
      </c>
      <c r="H676" s="48">
        <v>2.9864970821500067E-2</v>
      </c>
    </row>
    <row r="677" spans="2:8" x14ac:dyDescent="0.3">
      <c r="B677" s="41" t="s">
        <v>265</v>
      </c>
      <c r="C677" s="41" t="s">
        <v>79</v>
      </c>
      <c r="D677" s="41">
        <v>2010</v>
      </c>
      <c r="E677" s="48">
        <v>0.14048987484557124</v>
      </c>
      <c r="F677" s="49">
        <v>206311.06708921952</v>
      </c>
      <c r="G677" s="49">
        <v>6735067</v>
      </c>
      <c r="H677" s="48">
        <v>3.0632370411344017E-2</v>
      </c>
    </row>
    <row r="678" spans="2:8" x14ac:dyDescent="0.3">
      <c r="B678" s="41" t="s">
        <v>265</v>
      </c>
      <c r="C678" s="41" t="s">
        <v>79</v>
      </c>
      <c r="D678" s="41">
        <v>2011</v>
      </c>
      <c r="E678" s="48">
        <v>0.13992798022143393</v>
      </c>
      <c r="F678" s="49">
        <v>210207.22807158978</v>
      </c>
      <c r="G678" s="49">
        <v>6815590</v>
      </c>
      <c r="H678" s="48">
        <v>3.0842117567457812E-2</v>
      </c>
    </row>
    <row r="679" spans="2:8" x14ac:dyDescent="0.3">
      <c r="B679" s="41" t="s">
        <v>265</v>
      </c>
      <c r="C679" s="41" t="s">
        <v>79</v>
      </c>
      <c r="D679" s="41">
        <v>2012</v>
      </c>
      <c r="E679" s="48">
        <v>0.14208530029743227</v>
      </c>
      <c r="F679" s="49">
        <v>216482.3002155702</v>
      </c>
      <c r="G679" s="49">
        <v>6794407</v>
      </c>
      <c r="H679" s="48">
        <v>3.1861838747012095E-2</v>
      </c>
    </row>
    <row r="680" spans="2:8" x14ac:dyDescent="0.3">
      <c r="B680" s="41" t="s">
        <v>265</v>
      </c>
      <c r="C680" s="41" t="s">
        <v>79</v>
      </c>
      <c r="D680" s="41">
        <v>2013</v>
      </c>
      <c r="E680" s="48">
        <v>0.13816801995435971</v>
      </c>
      <c r="F680" s="49">
        <v>213107.45244918537</v>
      </c>
      <c r="G680" s="49">
        <v>6973710</v>
      </c>
      <c r="H680" s="48">
        <v>3.0558691492646721E-2</v>
      </c>
    </row>
    <row r="681" spans="2:8" x14ac:dyDescent="0.3">
      <c r="B681" s="41" t="s">
        <v>265</v>
      </c>
      <c r="C681" s="41" t="s">
        <v>79</v>
      </c>
      <c r="D681" s="41">
        <v>2014</v>
      </c>
      <c r="E681" s="48">
        <v>0.13736548590448466</v>
      </c>
      <c r="F681" s="49">
        <v>222826.18667058667</v>
      </c>
      <c r="G681" s="49">
        <v>7173730</v>
      </c>
      <c r="H681" s="48">
        <v>3.1061412496788513E-2</v>
      </c>
    </row>
    <row r="682" spans="2:8" x14ac:dyDescent="0.3">
      <c r="B682" s="41" t="s">
        <v>265</v>
      </c>
      <c r="C682" s="41" t="s">
        <v>79</v>
      </c>
      <c r="D682" s="41">
        <v>2015</v>
      </c>
      <c r="E682" s="48">
        <v>0.13248516570362501</v>
      </c>
      <c r="F682" s="49">
        <v>218548.58922602545</v>
      </c>
      <c r="G682" s="49">
        <v>7258314</v>
      </c>
      <c r="H682" s="48">
        <v>3.0110103975389525E-2</v>
      </c>
    </row>
    <row r="683" spans="2:8" x14ac:dyDescent="0.3">
      <c r="B683" s="41" t="s">
        <v>265</v>
      </c>
      <c r="C683" s="41" t="s">
        <v>79</v>
      </c>
      <c r="D683" s="41">
        <v>2016</v>
      </c>
      <c r="E683" s="48">
        <v>0.13036051195757484</v>
      </c>
      <c r="F683" s="49">
        <v>218747.28555402582</v>
      </c>
      <c r="G683" s="49">
        <v>7348911</v>
      </c>
      <c r="H683" s="48">
        <v>2.9765945669232602E-2</v>
      </c>
    </row>
    <row r="684" spans="2:8" x14ac:dyDescent="0.3">
      <c r="B684" s="41" t="s">
        <v>265</v>
      </c>
      <c r="C684" s="41" t="s">
        <v>79</v>
      </c>
      <c r="D684" s="41">
        <v>2017</v>
      </c>
      <c r="E684" s="48">
        <v>0.12786160038310967</v>
      </c>
      <c r="F684" s="49">
        <v>217120.50499455471</v>
      </c>
      <c r="G684" s="49">
        <v>7408771</v>
      </c>
      <c r="H684" s="48">
        <v>2.9305873402559576E-2</v>
      </c>
    </row>
    <row r="685" spans="2:8" x14ac:dyDescent="0.3">
      <c r="B685" s="41" t="s">
        <v>265</v>
      </c>
      <c r="C685" s="41" t="s">
        <v>79</v>
      </c>
      <c r="D685" s="41">
        <v>2018</v>
      </c>
      <c r="E685" s="48">
        <v>0.1275171065493646</v>
      </c>
      <c r="F685" s="49">
        <v>218347.41402737045</v>
      </c>
      <c r="G685" s="49">
        <v>7552902</v>
      </c>
      <c r="H685" s="48">
        <v>2.8909075482161751E-2</v>
      </c>
    </row>
    <row r="686" spans="2:8" x14ac:dyDescent="0.3">
      <c r="B686" s="41" t="s">
        <v>265</v>
      </c>
      <c r="C686" s="41" t="s">
        <v>79</v>
      </c>
      <c r="D686" s="41">
        <v>2019</v>
      </c>
      <c r="E686" s="48">
        <v>0.12624924082622255</v>
      </c>
      <c r="F686" s="49">
        <v>216211.41985720891</v>
      </c>
      <c r="G686" s="49">
        <v>7460380</v>
      </c>
      <c r="H686" s="48">
        <v>2.8981287797298382E-2</v>
      </c>
    </row>
    <row r="687" spans="2:8" x14ac:dyDescent="0.3">
      <c r="B687" s="41" t="s">
        <v>265</v>
      </c>
      <c r="C687" s="41" t="s">
        <v>79</v>
      </c>
      <c r="D687" s="41">
        <v>2020</v>
      </c>
      <c r="E687" s="48">
        <v>0.12459292217827894</v>
      </c>
      <c r="F687" s="49">
        <v>190124.43849177743</v>
      </c>
      <c r="G687" s="49">
        <v>6400888</v>
      </c>
      <c r="H687" s="48">
        <v>2.9702822247753346E-2</v>
      </c>
    </row>
    <row r="688" spans="2:8" x14ac:dyDescent="0.3">
      <c r="B688" s="41" t="s">
        <v>265</v>
      </c>
      <c r="C688" s="41" t="s">
        <v>93</v>
      </c>
      <c r="D688" s="41">
        <v>1990</v>
      </c>
      <c r="E688" s="48">
        <v>1.8311385103688217E-2</v>
      </c>
      <c r="F688" s="49">
        <v>22363.749561289729</v>
      </c>
      <c r="G688" s="49">
        <v>5574458</v>
      </c>
      <c r="H688" s="48">
        <v>4.0118249274260793E-3</v>
      </c>
    </row>
    <row r="689" spans="2:8" x14ac:dyDescent="0.3">
      <c r="B689" s="41" t="s">
        <v>265</v>
      </c>
      <c r="C689" s="41" t="s">
        <v>93</v>
      </c>
      <c r="D689" s="41">
        <v>1991</v>
      </c>
      <c r="E689" s="48">
        <v>1.8024242606305481E-2</v>
      </c>
      <c r="F689" s="49">
        <v>22213.202757709118</v>
      </c>
      <c r="G689" s="49">
        <v>5568548</v>
      </c>
      <c r="H689" s="48">
        <v>3.9890475502247832E-3</v>
      </c>
    </row>
    <row r="690" spans="2:8" x14ac:dyDescent="0.3">
      <c r="B690" s="41" t="s">
        <v>265</v>
      </c>
      <c r="C690" s="41" t="s">
        <v>93</v>
      </c>
      <c r="D690" s="41">
        <v>1992</v>
      </c>
      <c r="E690" s="48">
        <v>2.2428141415333766E-2</v>
      </c>
      <c r="F690" s="49">
        <v>28114.931240040136</v>
      </c>
      <c r="G690" s="49">
        <v>5635507</v>
      </c>
      <c r="H690" s="48">
        <v>4.9888911929379448E-3</v>
      </c>
    </row>
    <row r="691" spans="2:8" x14ac:dyDescent="0.3">
      <c r="B691" s="41" t="s">
        <v>265</v>
      </c>
      <c r="C691" s="41" t="s">
        <v>93</v>
      </c>
      <c r="D691" s="41">
        <v>1993</v>
      </c>
      <c r="E691" s="48">
        <v>2.2364781354834912E-2</v>
      </c>
      <c r="F691" s="49">
        <v>28105.351068212582</v>
      </c>
      <c r="G691" s="49">
        <v>5762251</v>
      </c>
      <c r="H691" s="48">
        <v>4.8774951088060171E-3</v>
      </c>
    </row>
    <row r="692" spans="2:8" x14ac:dyDescent="0.3">
      <c r="B692" s="41" t="s">
        <v>265</v>
      </c>
      <c r="C692" s="41" t="s">
        <v>93</v>
      </c>
      <c r="D692" s="41">
        <v>1994</v>
      </c>
      <c r="E692" s="48">
        <v>2.2933703491354596E-2</v>
      </c>
      <c r="F692" s="49">
        <v>28969.762515465161</v>
      </c>
      <c r="G692" s="49">
        <v>5763584</v>
      </c>
      <c r="H692" s="48">
        <v>5.0263451552827482E-3</v>
      </c>
    </row>
    <row r="693" spans="2:8" x14ac:dyDescent="0.3">
      <c r="B693" s="41" t="s">
        <v>265</v>
      </c>
      <c r="C693" s="41" t="s">
        <v>93</v>
      </c>
      <c r="D693" s="41">
        <v>1995</v>
      </c>
      <c r="E693" s="48">
        <v>2.5816070649013114E-2</v>
      </c>
      <c r="F693" s="49">
        <v>32910.017070514128</v>
      </c>
      <c r="G693" s="49">
        <v>5837945</v>
      </c>
      <c r="H693" s="48">
        <v>5.6372605549579735E-3</v>
      </c>
    </row>
    <row r="694" spans="2:8" x14ac:dyDescent="0.3">
      <c r="B694" s="41" t="s">
        <v>265</v>
      </c>
      <c r="C694" s="41" t="s">
        <v>93</v>
      </c>
      <c r="D694" s="41">
        <v>1996</v>
      </c>
      <c r="E694" s="48">
        <v>2.8149272399348214E-2</v>
      </c>
      <c r="F694" s="49">
        <v>37001.148896592051</v>
      </c>
      <c r="G694" s="49">
        <v>5974675</v>
      </c>
      <c r="H694" s="48">
        <v>6.1929977608141109E-3</v>
      </c>
    </row>
    <row r="695" spans="2:8" x14ac:dyDescent="0.3">
      <c r="B695" s="41" t="s">
        <v>265</v>
      </c>
      <c r="C695" s="41" t="s">
        <v>93</v>
      </c>
      <c r="D695" s="41">
        <v>1997</v>
      </c>
      <c r="E695" s="48">
        <v>3.0484574079692482E-2</v>
      </c>
      <c r="F695" s="49">
        <v>40585.668185572664</v>
      </c>
      <c r="G695" s="49">
        <v>6116870</v>
      </c>
      <c r="H695" s="48">
        <v>6.6350385385945208E-3</v>
      </c>
    </row>
    <row r="696" spans="2:8" x14ac:dyDescent="0.3">
      <c r="B696" s="41" t="s">
        <v>265</v>
      </c>
      <c r="C696" s="41" t="s">
        <v>93</v>
      </c>
      <c r="D696" s="41">
        <v>1998</v>
      </c>
      <c r="E696" s="48">
        <v>3.4685698024897252E-2</v>
      </c>
      <c r="F696" s="49">
        <v>46792.116577923189</v>
      </c>
      <c r="G696" s="49">
        <v>6216008</v>
      </c>
      <c r="H696" s="48">
        <v>7.5276795940293498E-3</v>
      </c>
    </row>
    <row r="697" spans="2:8" x14ac:dyDescent="0.3">
      <c r="B697" s="41" t="s">
        <v>265</v>
      </c>
      <c r="C697" s="41" t="s">
        <v>93</v>
      </c>
      <c r="D697" s="41">
        <v>1999</v>
      </c>
      <c r="E697" s="48">
        <v>3.8684024741196969E-2</v>
      </c>
      <c r="F697" s="49">
        <v>51089.643319476163</v>
      </c>
      <c r="G697" s="49">
        <v>6201141</v>
      </c>
      <c r="H697" s="48">
        <v>8.2387488559728227E-3</v>
      </c>
    </row>
    <row r="698" spans="2:8" x14ac:dyDescent="0.3">
      <c r="B698" s="41" t="s">
        <v>265</v>
      </c>
      <c r="C698" s="41" t="s">
        <v>93</v>
      </c>
      <c r="D698" s="41">
        <v>2000</v>
      </c>
      <c r="E698" s="48">
        <v>4.4206173171052472E-2</v>
      </c>
      <c r="F698" s="49">
        <v>58285.220439608289</v>
      </c>
      <c r="G698" s="49">
        <v>6310904</v>
      </c>
      <c r="H698" s="48">
        <v>9.2356373095848539E-3</v>
      </c>
    </row>
    <row r="699" spans="2:8" x14ac:dyDescent="0.3">
      <c r="B699" s="41" t="s">
        <v>265</v>
      </c>
      <c r="C699" s="41" t="s">
        <v>93</v>
      </c>
      <c r="D699" s="41">
        <v>2001</v>
      </c>
      <c r="E699" s="48">
        <v>4.6736937026101204E-2</v>
      </c>
      <c r="F699" s="49">
        <v>60699.082856341651</v>
      </c>
      <c r="G699" s="49">
        <v>6309000</v>
      </c>
      <c r="H699" s="48">
        <v>9.6210307269522354E-3</v>
      </c>
    </row>
    <row r="700" spans="2:8" x14ac:dyDescent="0.3">
      <c r="B700" s="41" t="s">
        <v>265</v>
      </c>
      <c r="C700" s="41" t="s">
        <v>93</v>
      </c>
      <c r="D700" s="41">
        <v>2002</v>
      </c>
      <c r="E700" s="48">
        <v>5.0130576225908427E-2</v>
      </c>
      <c r="F700" s="49">
        <v>64857.285212064868</v>
      </c>
      <c r="G700" s="49">
        <v>6304620</v>
      </c>
      <c r="H700" s="48">
        <v>1.0287263183516988E-2</v>
      </c>
    </row>
    <row r="701" spans="2:8" x14ac:dyDescent="0.3">
      <c r="B701" s="41" t="s">
        <v>265</v>
      </c>
      <c r="C701" s="41" t="s">
        <v>93</v>
      </c>
      <c r="D701" s="41">
        <v>2003</v>
      </c>
      <c r="E701" s="48">
        <v>5.115961800818554E-2</v>
      </c>
      <c r="F701" s="49">
        <v>65879.672578444748</v>
      </c>
      <c r="G701" s="49">
        <v>6382794</v>
      </c>
      <c r="H701" s="48">
        <v>1.0321447406644292E-2</v>
      </c>
    </row>
    <row r="702" spans="2:8" x14ac:dyDescent="0.3">
      <c r="B702" s="41" t="s">
        <v>265</v>
      </c>
      <c r="C702" s="41" t="s">
        <v>93</v>
      </c>
      <c r="D702" s="41">
        <v>2004</v>
      </c>
      <c r="E702" s="48">
        <v>5.105499473849915E-2</v>
      </c>
      <c r="F702" s="49">
        <v>66307.470196646813</v>
      </c>
      <c r="G702" s="49">
        <v>6519753</v>
      </c>
      <c r="H702" s="48">
        <v>1.0170242675857017E-2</v>
      </c>
    </row>
    <row r="703" spans="2:8" x14ac:dyDescent="0.3">
      <c r="B703" s="41" t="s">
        <v>265</v>
      </c>
      <c r="C703" s="41" t="s">
        <v>93</v>
      </c>
      <c r="D703" s="41">
        <v>2005</v>
      </c>
      <c r="E703" s="48">
        <v>5.04334333316242E-2</v>
      </c>
      <c r="F703" s="49">
        <v>65950.539931931678</v>
      </c>
      <c r="G703" s="49">
        <v>6497015</v>
      </c>
      <c r="H703" s="48">
        <v>1.0150898517539466E-2</v>
      </c>
    </row>
    <row r="704" spans="2:8" x14ac:dyDescent="0.3">
      <c r="B704" s="41" t="s">
        <v>265</v>
      </c>
      <c r="C704" s="41" t="s">
        <v>93</v>
      </c>
      <c r="D704" s="41">
        <v>2006</v>
      </c>
      <c r="E704" s="48">
        <v>5.0242279436393276E-2</v>
      </c>
      <c r="F704" s="49">
        <v>66027.398789719315</v>
      </c>
      <c r="G704" s="49">
        <v>6560912</v>
      </c>
      <c r="H704" s="48">
        <v>1.0063753147385503E-2</v>
      </c>
    </row>
    <row r="705" spans="2:8" x14ac:dyDescent="0.3">
      <c r="B705" s="41" t="s">
        <v>265</v>
      </c>
      <c r="C705" s="41" t="s">
        <v>93</v>
      </c>
      <c r="D705" s="41">
        <v>2007</v>
      </c>
      <c r="E705" s="48">
        <v>5.0178132369913191E-2</v>
      </c>
      <c r="F705" s="49">
        <v>64710.923779416931</v>
      </c>
      <c r="G705" s="49">
        <v>6567929</v>
      </c>
      <c r="H705" s="48">
        <v>9.8525614054928018E-3</v>
      </c>
    </row>
    <row r="706" spans="2:8" x14ac:dyDescent="0.3">
      <c r="B706" s="41" t="s">
        <v>265</v>
      </c>
      <c r="C706" s="41" t="s">
        <v>93</v>
      </c>
      <c r="D706" s="41">
        <v>2008</v>
      </c>
      <c r="E706" s="48">
        <v>4.9206544470414566E-2</v>
      </c>
      <c r="F706" s="49">
        <v>68690.269405830972</v>
      </c>
      <c r="G706" s="49">
        <v>6641293</v>
      </c>
      <c r="H706" s="48">
        <v>1.03429060283639E-2</v>
      </c>
    </row>
    <row r="707" spans="2:8" x14ac:dyDescent="0.3">
      <c r="B707" s="41" t="s">
        <v>265</v>
      </c>
      <c r="C707" s="41" t="s">
        <v>93</v>
      </c>
      <c r="D707" s="41">
        <v>2009</v>
      </c>
      <c r="E707" s="48">
        <v>4.9026283535339776E-2</v>
      </c>
      <c r="F707" s="49">
        <v>67076.143265695209</v>
      </c>
      <c r="G707" s="49">
        <v>6527069</v>
      </c>
      <c r="H707" s="48">
        <v>1.0276610108717284E-2</v>
      </c>
    </row>
    <row r="708" spans="2:8" x14ac:dyDescent="0.3">
      <c r="B708" s="41" t="s">
        <v>265</v>
      </c>
      <c r="C708" s="41" t="s">
        <v>93</v>
      </c>
      <c r="D708" s="41">
        <v>2010</v>
      </c>
      <c r="E708" s="48">
        <v>4.8342912391899875E-2</v>
      </c>
      <c r="F708" s="49">
        <v>70992.146962453669</v>
      </c>
      <c r="G708" s="49">
        <v>6735067</v>
      </c>
      <c r="H708" s="48">
        <v>1.054067420004191E-2</v>
      </c>
    </row>
    <row r="709" spans="2:8" x14ac:dyDescent="0.3">
      <c r="B709" s="41" t="s">
        <v>265</v>
      </c>
      <c r="C709" s="41" t="s">
        <v>93</v>
      </c>
      <c r="D709" s="41">
        <v>2011</v>
      </c>
      <c r="E709" s="48">
        <v>4.837149306675266E-2</v>
      </c>
      <c r="F709" s="49">
        <v>72666.220574008388</v>
      </c>
      <c r="G709" s="49">
        <v>6815590</v>
      </c>
      <c r="H709" s="48">
        <v>1.0661765243215684E-2</v>
      </c>
    </row>
    <row r="710" spans="2:8" x14ac:dyDescent="0.3">
      <c r="B710" s="41" t="s">
        <v>265</v>
      </c>
      <c r="C710" s="41" t="s">
        <v>93</v>
      </c>
      <c r="D710" s="41">
        <v>2012</v>
      </c>
      <c r="E710" s="48">
        <v>4.911725379976533E-2</v>
      </c>
      <c r="F710" s="49">
        <v>74835.440827352853</v>
      </c>
      <c r="G710" s="49">
        <v>6794407</v>
      </c>
      <c r="H710" s="48">
        <v>1.1014271124375218E-2</v>
      </c>
    </row>
    <row r="711" spans="2:8" x14ac:dyDescent="0.3">
      <c r="B711" s="41" t="s">
        <v>265</v>
      </c>
      <c r="C711" s="41" t="s">
        <v>93</v>
      </c>
      <c r="D711" s="41">
        <v>2013</v>
      </c>
      <c r="E711" s="48">
        <v>4.7763095048559148E-2</v>
      </c>
      <c r="F711" s="49">
        <v>73668.79477790161</v>
      </c>
      <c r="G711" s="49">
        <v>6973710</v>
      </c>
      <c r="H711" s="48">
        <v>1.056378810961477E-2</v>
      </c>
    </row>
    <row r="712" spans="2:8" x14ac:dyDescent="0.3">
      <c r="B712" s="41" t="s">
        <v>265</v>
      </c>
      <c r="C712" s="41" t="s">
        <v>93</v>
      </c>
      <c r="D712" s="41">
        <v>2014</v>
      </c>
      <c r="E712" s="48">
        <v>4.7249737173336977E-2</v>
      </c>
      <c r="F712" s="49">
        <v>76645.735908094022</v>
      </c>
      <c r="G712" s="49">
        <v>7173730</v>
      </c>
      <c r="H712" s="48">
        <v>1.0684223675562645E-2</v>
      </c>
    </row>
    <row r="713" spans="2:8" x14ac:dyDescent="0.3">
      <c r="B713" s="41" t="s">
        <v>265</v>
      </c>
      <c r="C713" s="41" t="s">
        <v>93</v>
      </c>
      <c r="D713" s="41">
        <v>2015</v>
      </c>
      <c r="E713" s="48">
        <v>4.6640582489052416E-2</v>
      </c>
      <c r="F713" s="49">
        <v>76938.677998600775</v>
      </c>
      <c r="G713" s="49">
        <v>7258314</v>
      </c>
      <c r="H713" s="48">
        <v>1.0600075719871141E-2</v>
      </c>
    </row>
    <row r="714" spans="2:8" x14ac:dyDescent="0.3">
      <c r="B714" s="41" t="s">
        <v>265</v>
      </c>
      <c r="C714" s="41" t="s">
        <v>93</v>
      </c>
      <c r="D714" s="41">
        <v>2016</v>
      </c>
      <c r="E714" s="48">
        <v>4.8442200805670285E-2</v>
      </c>
      <c r="F714" s="49">
        <v>81286.88491152924</v>
      </c>
      <c r="G714" s="49">
        <v>7348911</v>
      </c>
      <c r="H714" s="48">
        <v>1.1061078969595527E-2</v>
      </c>
    </row>
    <row r="715" spans="2:8" x14ac:dyDescent="0.3">
      <c r="B715" s="41" t="s">
        <v>265</v>
      </c>
      <c r="C715" s="41" t="s">
        <v>93</v>
      </c>
      <c r="D715" s="41">
        <v>2017</v>
      </c>
      <c r="E715" s="48">
        <v>4.75136007682199E-2</v>
      </c>
      <c r="F715" s="49">
        <v>80682.370328506528</v>
      </c>
      <c r="G715" s="49">
        <v>7408771</v>
      </c>
      <c r="H715" s="48">
        <v>1.0890115287475686E-2</v>
      </c>
    </row>
    <row r="716" spans="2:8" x14ac:dyDescent="0.3">
      <c r="B716" s="41" t="s">
        <v>265</v>
      </c>
      <c r="C716" s="41" t="s">
        <v>93</v>
      </c>
      <c r="D716" s="41">
        <v>2018</v>
      </c>
      <c r="E716" s="48">
        <v>4.398826979472141E-2</v>
      </c>
      <c r="F716" s="49">
        <v>75321.070381231679</v>
      </c>
      <c r="G716" s="49">
        <v>7552902</v>
      </c>
      <c r="H716" s="48">
        <v>9.9724675867940132E-3</v>
      </c>
    </row>
    <row r="717" spans="2:8" x14ac:dyDescent="0.3">
      <c r="B717" s="41" t="s">
        <v>265</v>
      </c>
      <c r="C717" s="41" t="s">
        <v>93</v>
      </c>
      <c r="D717" s="41">
        <v>2019</v>
      </c>
      <c r="E717" s="48">
        <v>4.3467603957000882E-2</v>
      </c>
      <c r="F717" s="49">
        <v>74441.575314264745</v>
      </c>
      <c r="G717" s="49">
        <v>7460380</v>
      </c>
      <c r="H717" s="48">
        <v>9.9782551712197971E-3</v>
      </c>
    </row>
    <row r="718" spans="2:8" x14ac:dyDescent="0.3">
      <c r="B718" s="41" t="s">
        <v>265</v>
      </c>
      <c r="C718" s="41" t="s">
        <v>93</v>
      </c>
      <c r="D718" s="41">
        <v>2020</v>
      </c>
      <c r="E718" s="48">
        <v>4.2897333573240645E-2</v>
      </c>
      <c r="F718" s="49">
        <v>65459.829626090162</v>
      </c>
      <c r="G718" s="49">
        <v>6400888</v>
      </c>
      <c r="H718" s="48">
        <v>1.0226679427306049E-2</v>
      </c>
    </row>
    <row r="719" spans="2:8" x14ac:dyDescent="0.3">
      <c r="B719" s="41" t="s">
        <v>265</v>
      </c>
      <c r="C719" s="41" t="s">
        <v>109</v>
      </c>
      <c r="D719" s="41">
        <v>1990</v>
      </c>
      <c r="E719" s="48">
        <v>1.007126180702852E-2</v>
      </c>
      <c r="F719" s="49">
        <v>12300.062258709353</v>
      </c>
      <c r="G719" s="49">
        <v>5574458</v>
      </c>
      <c r="H719" s="48">
        <v>2.206503710084344E-3</v>
      </c>
    </row>
    <row r="720" spans="2:8" x14ac:dyDescent="0.3">
      <c r="B720" s="41" t="s">
        <v>265</v>
      </c>
      <c r="C720" s="41" t="s">
        <v>109</v>
      </c>
      <c r="D720" s="41">
        <v>1991</v>
      </c>
      <c r="E720" s="48">
        <v>9.9734142421556999E-3</v>
      </c>
      <c r="F720" s="49">
        <v>12291.305525932379</v>
      </c>
      <c r="G720" s="49">
        <v>5568548</v>
      </c>
      <c r="H720" s="48">
        <v>2.2072729777910471E-3</v>
      </c>
    </row>
    <row r="721" spans="2:8" x14ac:dyDescent="0.3">
      <c r="B721" s="41" t="s">
        <v>265</v>
      </c>
      <c r="C721" s="41" t="s">
        <v>109</v>
      </c>
      <c r="D721" s="41">
        <v>1992</v>
      </c>
      <c r="E721" s="48">
        <v>9.7975565130142238E-3</v>
      </c>
      <c r="F721" s="49">
        <v>12281.785752228059</v>
      </c>
      <c r="G721" s="49">
        <v>5635507</v>
      </c>
      <c r="H721" s="48">
        <v>2.1793577316518388E-3</v>
      </c>
    </row>
    <row r="722" spans="2:8" x14ac:dyDescent="0.3">
      <c r="B722" s="41" t="s">
        <v>265</v>
      </c>
      <c r="C722" s="41" t="s">
        <v>109</v>
      </c>
      <c r="D722" s="41">
        <v>1993</v>
      </c>
      <c r="E722" s="48">
        <v>9.7698781707963034E-3</v>
      </c>
      <c r="F722" s="49">
        <v>12277.600729798127</v>
      </c>
      <c r="G722" s="49">
        <v>5762251</v>
      </c>
      <c r="H722" s="48">
        <v>2.1306952317415757E-3</v>
      </c>
    </row>
    <row r="723" spans="2:8" x14ac:dyDescent="0.3">
      <c r="B723" s="41" t="s">
        <v>265</v>
      </c>
      <c r="C723" s="41" t="s">
        <v>109</v>
      </c>
      <c r="D723" s="41">
        <v>1994</v>
      </c>
      <c r="E723" s="48">
        <v>1.0018407314644377E-2</v>
      </c>
      <c r="F723" s="49">
        <v>12655.212046229517</v>
      </c>
      <c r="G723" s="49">
        <v>5763584</v>
      </c>
      <c r="H723" s="48">
        <v>2.1957191994129896E-3</v>
      </c>
    </row>
    <row r="724" spans="2:8" x14ac:dyDescent="0.3">
      <c r="B724" s="41" t="s">
        <v>265</v>
      </c>
      <c r="C724" s="41" t="s">
        <v>109</v>
      </c>
      <c r="D724" s="41">
        <v>1995</v>
      </c>
      <c r="E724" s="48">
        <v>9.6302645567105105E-3</v>
      </c>
      <c r="F724" s="49">
        <v>12276.545693719878</v>
      </c>
      <c r="G724" s="49">
        <v>5837945</v>
      </c>
      <c r="H724" s="48">
        <v>2.102888207018031E-3</v>
      </c>
    </row>
    <row r="725" spans="2:8" x14ac:dyDescent="0.3">
      <c r="B725" s="41" t="s">
        <v>265</v>
      </c>
      <c r="C725" s="41" t="s">
        <v>109</v>
      </c>
      <c r="D725" s="41">
        <v>1996</v>
      </c>
      <c r="E725" s="48">
        <v>1.004087448471596E-2</v>
      </c>
      <c r="F725" s="49">
        <v>13198.34795692871</v>
      </c>
      <c r="G725" s="49">
        <v>5974675</v>
      </c>
      <c r="H725" s="48">
        <v>2.2090486858161672E-3</v>
      </c>
    </row>
    <row r="726" spans="2:8" x14ac:dyDescent="0.3">
      <c r="B726" s="41" t="s">
        <v>265</v>
      </c>
      <c r="C726" s="41" t="s">
        <v>109</v>
      </c>
      <c r="D726" s="41">
        <v>1997</v>
      </c>
      <c r="E726" s="48">
        <v>1.045185397018028E-2</v>
      </c>
      <c r="F726" s="49">
        <v>13915.086235053486</v>
      </c>
      <c r="G726" s="49">
        <v>6116870</v>
      </c>
      <c r="H726" s="48">
        <v>2.2748703560895502E-3</v>
      </c>
    </row>
    <row r="727" spans="2:8" x14ac:dyDescent="0.3">
      <c r="B727" s="41" t="s">
        <v>265</v>
      </c>
      <c r="C727" s="41" t="s">
        <v>109</v>
      </c>
      <c r="D727" s="41">
        <v>1998</v>
      </c>
      <c r="E727" s="48">
        <v>9.7686251580322882E-3</v>
      </c>
      <c r="F727" s="49">
        <v>13178.187934190613</v>
      </c>
      <c r="G727" s="49">
        <v>6216008</v>
      </c>
      <c r="H727" s="48">
        <v>2.1200403754613271E-3</v>
      </c>
    </row>
    <row r="728" spans="2:8" x14ac:dyDescent="0.3">
      <c r="B728" s="41" t="s">
        <v>265</v>
      </c>
      <c r="C728" s="41" t="s">
        <v>109</v>
      </c>
      <c r="D728" s="41">
        <v>1999</v>
      </c>
      <c r="E728" s="48">
        <v>9.1183772604249997E-3</v>
      </c>
      <c r="F728" s="49">
        <v>12042.558782447953</v>
      </c>
      <c r="G728" s="49">
        <v>6201141</v>
      </c>
      <c r="H728" s="48">
        <v>1.9419908017650224E-3</v>
      </c>
    </row>
    <row r="729" spans="2:8" x14ac:dyDescent="0.3">
      <c r="B729" s="41" t="s">
        <v>265</v>
      </c>
      <c r="C729" s="41" t="s">
        <v>109</v>
      </c>
      <c r="D729" s="41">
        <v>2000</v>
      </c>
      <c r="E729" s="48">
        <v>9.1175232165295727E-3</v>
      </c>
      <c r="F729" s="49">
        <v>12021.326715669211</v>
      </c>
      <c r="G729" s="49">
        <v>6310904</v>
      </c>
      <c r="H729" s="48">
        <v>1.9048501951018761E-3</v>
      </c>
    </row>
    <row r="730" spans="2:8" x14ac:dyDescent="0.3">
      <c r="B730" s="41" t="s">
        <v>265</v>
      </c>
      <c r="C730" s="41" t="s">
        <v>109</v>
      </c>
      <c r="D730" s="41">
        <v>2001</v>
      </c>
      <c r="E730" s="48">
        <v>9.0724642462431757E-3</v>
      </c>
      <c r="F730" s="49">
        <v>11782.763142701615</v>
      </c>
      <c r="G730" s="49">
        <v>6309000</v>
      </c>
      <c r="H730" s="48">
        <v>1.8676118469966104E-3</v>
      </c>
    </row>
    <row r="731" spans="2:8" x14ac:dyDescent="0.3">
      <c r="B731" s="41" t="s">
        <v>265</v>
      </c>
      <c r="C731" s="41" t="s">
        <v>109</v>
      </c>
      <c r="D731" s="41">
        <v>2002</v>
      </c>
      <c r="E731" s="48">
        <v>9.1906056414165459E-3</v>
      </c>
      <c r="F731" s="49">
        <v>11890.502288878561</v>
      </c>
      <c r="G731" s="49">
        <v>6304620</v>
      </c>
      <c r="H731" s="48">
        <v>1.8859982503114478E-3</v>
      </c>
    </row>
    <row r="732" spans="2:8" x14ac:dyDescent="0.3">
      <c r="B732" s="41" t="s">
        <v>265</v>
      </c>
      <c r="C732" s="41" t="s">
        <v>109</v>
      </c>
      <c r="D732" s="41">
        <v>2003</v>
      </c>
      <c r="E732" s="48">
        <v>9.3792633015006826E-3</v>
      </c>
      <c r="F732" s="49">
        <v>12077.93997271487</v>
      </c>
      <c r="G732" s="49">
        <v>6382794</v>
      </c>
      <c r="H732" s="48">
        <v>1.8922653578847869E-3</v>
      </c>
    </row>
    <row r="733" spans="2:8" x14ac:dyDescent="0.3">
      <c r="B733" s="41" t="s">
        <v>265</v>
      </c>
      <c r="C733" s="41" t="s">
        <v>109</v>
      </c>
      <c r="D733" s="41">
        <v>2004</v>
      </c>
      <c r="E733" s="48">
        <v>9.3600823687248445E-3</v>
      </c>
      <c r="F733" s="49">
        <v>12156.369536051918</v>
      </c>
      <c r="G733" s="49">
        <v>6519753</v>
      </c>
      <c r="H733" s="48">
        <v>1.8645444905737868E-3</v>
      </c>
    </row>
    <row r="734" spans="2:8" x14ac:dyDescent="0.3">
      <c r="B734" s="41" t="s">
        <v>265</v>
      </c>
      <c r="C734" s="41" t="s">
        <v>109</v>
      </c>
      <c r="D734" s="41">
        <v>2005</v>
      </c>
      <c r="E734" s="48">
        <v>9.2461294441311039E-3</v>
      </c>
      <c r="F734" s="49">
        <v>12090.932320854141</v>
      </c>
      <c r="G734" s="49">
        <v>6497015</v>
      </c>
      <c r="H734" s="48">
        <v>1.8609980615489023E-3</v>
      </c>
    </row>
    <row r="735" spans="2:8" x14ac:dyDescent="0.3">
      <c r="B735" s="41" t="s">
        <v>265</v>
      </c>
      <c r="C735" s="41" t="s">
        <v>109</v>
      </c>
      <c r="D735" s="41">
        <v>2006</v>
      </c>
      <c r="E735" s="48">
        <v>9.5739454703793851E-3</v>
      </c>
      <c r="F735" s="49">
        <v>12581.88765826318</v>
      </c>
      <c r="G735" s="49">
        <v>6560912</v>
      </c>
      <c r="H735" s="48">
        <v>1.9177040719740152E-3</v>
      </c>
    </row>
    <row r="736" spans="2:8" x14ac:dyDescent="0.3">
      <c r="B736" s="41" t="s">
        <v>265</v>
      </c>
      <c r="C736" s="41" t="s">
        <v>109</v>
      </c>
      <c r="D736" s="41">
        <v>2007</v>
      </c>
      <c r="E736" s="48">
        <v>9.5617218904890146E-3</v>
      </c>
      <c r="F736" s="49">
        <v>12331.026031300005</v>
      </c>
      <c r="G736" s="49">
        <v>6567929</v>
      </c>
      <c r="H736" s="48">
        <v>1.8774603122689063E-3</v>
      </c>
    </row>
    <row r="737" spans="2:8" x14ac:dyDescent="0.3">
      <c r="B737" s="41" t="s">
        <v>265</v>
      </c>
      <c r="C737" s="41" t="s">
        <v>109</v>
      </c>
      <c r="D737" s="41">
        <v>2008</v>
      </c>
      <c r="E737" s="48">
        <v>9.3765804185289969E-3</v>
      </c>
      <c r="F737" s="49">
        <v>13089.312447888902</v>
      </c>
      <c r="G737" s="49">
        <v>6641293</v>
      </c>
      <c r="H737" s="48">
        <v>1.9708982042937876E-3</v>
      </c>
    </row>
    <row r="738" spans="2:8" x14ac:dyDescent="0.3">
      <c r="B738" s="41" t="s">
        <v>265</v>
      </c>
      <c r="C738" s="41" t="s">
        <v>109</v>
      </c>
      <c r="D738" s="41">
        <v>2009</v>
      </c>
      <c r="E738" s="48">
        <v>9.3422306959008578E-3</v>
      </c>
      <c r="F738" s="49">
        <v>12781.731744518589</v>
      </c>
      <c r="G738" s="49">
        <v>6527069</v>
      </c>
      <c r="H738" s="48">
        <v>1.9582651484944605E-3</v>
      </c>
    </row>
    <row r="739" spans="2:8" x14ac:dyDescent="0.3">
      <c r="B739" s="41" t="s">
        <v>265</v>
      </c>
      <c r="C739" s="41" t="s">
        <v>109</v>
      </c>
      <c r="D739" s="41">
        <v>2010</v>
      </c>
      <c r="E739" s="48">
        <v>9.2120105280120313E-3</v>
      </c>
      <c r="F739" s="49">
        <v>13527.948004512004</v>
      </c>
      <c r="G739" s="49">
        <v>6735067</v>
      </c>
      <c r="H739" s="48">
        <v>2.0085840281190972E-3</v>
      </c>
    </row>
    <row r="740" spans="2:8" x14ac:dyDescent="0.3">
      <c r="B740" s="41" t="s">
        <v>265</v>
      </c>
      <c r="C740" s="41" t="s">
        <v>109</v>
      </c>
      <c r="D740" s="41">
        <v>2011</v>
      </c>
      <c r="E740" s="48">
        <v>9.2174567343867569E-3</v>
      </c>
      <c r="F740" s="49">
        <v>13846.952031602708</v>
      </c>
      <c r="G740" s="49">
        <v>6815590</v>
      </c>
      <c r="H740" s="48">
        <v>2.0316585991238777E-3</v>
      </c>
    </row>
    <row r="741" spans="2:8" x14ac:dyDescent="0.3">
      <c r="B741" s="41" t="s">
        <v>265</v>
      </c>
      <c r="C741" s="41" t="s">
        <v>109</v>
      </c>
      <c r="D741" s="41">
        <v>2012</v>
      </c>
      <c r="E741" s="48">
        <v>1.0369198024394902E-2</v>
      </c>
      <c r="F741" s="49">
        <v>15798.593063552269</v>
      </c>
      <c r="G741" s="49">
        <v>6794407</v>
      </c>
      <c r="H741" s="48">
        <v>2.3252350151458795E-3</v>
      </c>
    </row>
    <row r="742" spans="2:8" x14ac:dyDescent="0.3">
      <c r="B742" s="41" t="s">
        <v>265</v>
      </c>
      <c r="C742" s="41" t="s">
        <v>109</v>
      </c>
      <c r="D742" s="41">
        <v>2013</v>
      </c>
      <c r="E742" s="48">
        <v>1.0083320065806931E-2</v>
      </c>
      <c r="F742" s="49">
        <v>15552.301119779228</v>
      </c>
      <c r="G742" s="49">
        <v>6973710</v>
      </c>
      <c r="H742" s="48">
        <v>2.2301330453631178E-3</v>
      </c>
    </row>
    <row r="743" spans="2:8" x14ac:dyDescent="0.3">
      <c r="B743" s="41" t="s">
        <v>265</v>
      </c>
      <c r="C743" s="41" t="s">
        <v>109</v>
      </c>
      <c r="D743" s="41">
        <v>2014</v>
      </c>
      <c r="E743" s="48">
        <v>9.9749445143711389E-3</v>
      </c>
      <c r="F743" s="49">
        <v>16180.766469486514</v>
      </c>
      <c r="G743" s="49">
        <v>7173730</v>
      </c>
      <c r="H743" s="48">
        <v>2.2555583315076694E-3</v>
      </c>
    </row>
    <row r="744" spans="2:8" x14ac:dyDescent="0.3">
      <c r="B744" s="41" t="s">
        <v>265</v>
      </c>
      <c r="C744" s="41" t="s">
        <v>109</v>
      </c>
      <c r="D744" s="41">
        <v>2015</v>
      </c>
      <c r="E744" s="48">
        <v>9.8463451921332878E-3</v>
      </c>
      <c r="F744" s="49">
        <v>16242.609799704609</v>
      </c>
      <c r="G744" s="49">
        <v>7258314</v>
      </c>
      <c r="H744" s="48">
        <v>2.2377937630839073E-3</v>
      </c>
    </row>
    <row r="745" spans="2:8" x14ac:dyDescent="0.3">
      <c r="B745" s="41" t="s">
        <v>265</v>
      </c>
      <c r="C745" s="41" t="s">
        <v>109</v>
      </c>
      <c r="D745" s="41">
        <v>2016</v>
      </c>
      <c r="E745" s="48">
        <v>9.688440161134057E-3</v>
      </c>
      <c r="F745" s="49">
        <v>16257.376982305848</v>
      </c>
      <c r="G745" s="49">
        <v>7348911</v>
      </c>
      <c r="H745" s="48">
        <v>2.2122157939191058E-3</v>
      </c>
    </row>
    <row r="746" spans="2:8" x14ac:dyDescent="0.3">
      <c r="B746" s="41" t="s">
        <v>265</v>
      </c>
      <c r="C746" s="41" t="s">
        <v>109</v>
      </c>
      <c r="D746" s="41">
        <v>2017</v>
      </c>
      <c r="E746" s="48">
        <v>9.5027201536439804E-3</v>
      </c>
      <c r="F746" s="49">
        <v>16136.474065701306</v>
      </c>
      <c r="G746" s="49">
        <v>7408771</v>
      </c>
      <c r="H746" s="48">
        <v>2.1780230574951374E-3</v>
      </c>
    </row>
    <row r="747" spans="2:8" x14ac:dyDescent="0.3">
      <c r="B747" s="41" t="s">
        <v>265</v>
      </c>
      <c r="C747" s="41" t="s">
        <v>109</v>
      </c>
      <c r="D747" s="41">
        <v>2018</v>
      </c>
      <c r="E747" s="48">
        <v>9.2864125122189643E-3</v>
      </c>
      <c r="F747" s="49">
        <v>15901.11485826002</v>
      </c>
      <c r="G747" s="49">
        <v>7552902</v>
      </c>
      <c r="H747" s="48">
        <v>2.1052987127676251E-3</v>
      </c>
    </row>
    <row r="748" spans="2:8" x14ac:dyDescent="0.3">
      <c r="B748" s="41" t="s">
        <v>265</v>
      </c>
      <c r="C748" s="41" t="s">
        <v>109</v>
      </c>
      <c r="D748" s="41">
        <v>2019</v>
      </c>
      <c r="E748" s="48">
        <v>9.1764941687001861E-3</v>
      </c>
      <c r="F748" s="49">
        <v>15715.443677455889</v>
      </c>
      <c r="G748" s="49">
        <v>7460380</v>
      </c>
      <c r="H748" s="48">
        <v>2.1065205361464013E-3</v>
      </c>
    </row>
    <row r="749" spans="2:8" x14ac:dyDescent="0.3">
      <c r="B749" s="41" t="s">
        <v>265</v>
      </c>
      <c r="C749" s="41" t="s">
        <v>109</v>
      </c>
      <c r="D749" s="41">
        <v>2020</v>
      </c>
      <c r="E749" s="48">
        <v>9.0561037543508017E-3</v>
      </c>
      <c r="F749" s="49">
        <v>13819.29736550792</v>
      </c>
      <c r="G749" s="49">
        <v>6400888</v>
      </c>
      <c r="H749" s="48">
        <v>2.158965656875721E-3</v>
      </c>
    </row>
    <row r="750" spans="2:8" x14ac:dyDescent="0.3">
      <c r="B750" s="41" t="s">
        <v>266</v>
      </c>
      <c r="C750" s="41" t="s">
        <v>1</v>
      </c>
      <c r="D750" s="41">
        <v>1990</v>
      </c>
      <c r="E750" s="48">
        <v>2.0883946541005616E-2</v>
      </c>
      <c r="F750" s="49">
        <v>53705.303112475827</v>
      </c>
      <c r="G750" s="49">
        <v>5574458</v>
      </c>
      <c r="H750" s="48">
        <v>9.634174858340637E-3</v>
      </c>
    </row>
    <row r="751" spans="2:8" x14ac:dyDescent="0.3">
      <c r="B751" s="41" t="s">
        <v>266</v>
      </c>
      <c r="C751" s="41" t="s">
        <v>1</v>
      </c>
      <c r="D751" s="41">
        <v>1991</v>
      </c>
      <c r="E751" s="48">
        <v>1.9439549868273114E-2</v>
      </c>
      <c r="F751" s="49">
        <v>49653.256415988049</v>
      </c>
      <c r="G751" s="49">
        <v>5568548</v>
      </c>
      <c r="H751" s="48">
        <v>8.9167331261197809E-3</v>
      </c>
    </row>
    <row r="752" spans="2:8" x14ac:dyDescent="0.3">
      <c r="B752" s="41" t="s">
        <v>266</v>
      </c>
      <c r="C752" s="41" t="s">
        <v>1</v>
      </c>
      <c r="D752" s="41">
        <v>1992</v>
      </c>
      <c r="E752" s="48">
        <v>1.9287292551470638E-2</v>
      </c>
      <c r="F752" s="49">
        <v>50109.678297321661</v>
      </c>
      <c r="G752" s="49">
        <v>5635507</v>
      </c>
      <c r="H752" s="48">
        <v>8.8917782015569598E-3</v>
      </c>
    </row>
    <row r="753" spans="2:8" x14ac:dyDescent="0.3">
      <c r="B753" s="41" t="s">
        <v>266</v>
      </c>
      <c r="C753" s="41" t="s">
        <v>1</v>
      </c>
      <c r="D753" s="41">
        <v>1993</v>
      </c>
      <c r="E753" s="48">
        <v>1.7665885622630072E-2</v>
      </c>
      <c r="F753" s="49">
        <v>47376.248401569967</v>
      </c>
      <c r="G753" s="49">
        <v>5762251</v>
      </c>
      <c r="H753" s="48">
        <v>8.2218300455099876E-3</v>
      </c>
    </row>
    <row r="754" spans="2:8" x14ac:dyDescent="0.3">
      <c r="B754" s="41" t="s">
        <v>266</v>
      </c>
      <c r="C754" s="41" t="s">
        <v>1</v>
      </c>
      <c r="D754" s="41">
        <v>1994</v>
      </c>
      <c r="E754" s="48">
        <v>1.7791501249816204E-2</v>
      </c>
      <c r="F754" s="49">
        <v>47611.267166593148</v>
      </c>
      <c r="G754" s="49">
        <v>5763584</v>
      </c>
      <c r="H754" s="48">
        <v>8.2607049999779917E-3</v>
      </c>
    </row>
    <row r="755" spans="2:8" x14ac:dyDescent="0.3">
      <c r="B755" s="41" t="s">
        <v>266</v>
      </c>
      <c r="C755" s="41" t="s">
        <v>1</v>
      </c>
      <c r="D755" s="41">
        <v>1995</v>
      </c>
      <c r="E755" s="48">
        <v>1.725982454889095E-2</v>
      </c>
      <c r="F755" s="49">
        <v>46720.360174024681</v>
      </c>
      <c r="G755" s="49">
        <v>5837945</v>
      </c>
      <c r="H755" s="48">
        <v>8.002877754762109E-3</v>
      </c>
    </row>
    <row r="756" spans="2:8" x14ac:dyDescent="0.3">
      <c r="B756" s="41" t="s">
        <v>266</v>
      </c>
      <c r="C756" s="41" t="s">
        <v>1</v>
      </c>
      <c r="D756" s="41">
        <v>1996</v>
      </c>
      <c r="E756" s="48">
        <v>1.7442416980122027E-2</v>
      </c>
      <c r="F756" s="49">
        <v>48888.304008565225</v>
      </c>
      <c r="G756" s="49">
        <v>5974675</v>
      </c>
      <c r="H756" s="48">
        <v>8.1825880083126242E-3</v>
      </c>
    </row>
    <row r="757" spans="2:8" x14ac:dyDescent="0.3">
      <c r="B757" s="41" t="s">
        <v>266</v>
      </c>
      <c r="C757" s="41" t="s">
        <v>1</v>
      </c>
      <c r="D757" s="41">
        <v>1997</v>
      </c>
      <c r="E757" s="48">
        <v>1.7622884372731053E-2</v>
      </c>
      <c r="F757" s="49">
        <v>50353.35645455763</v>
      </c>
      <c r="G757" s="49">
        <v>6116870</v>
      </c>
      <c r="H757" s="48">
        <v>8.2318827201751273E-3</v>
      </c>
    </row>
    <row r="758" spans="2:8" x14ac:dyDescent="0.3">
      <c r="B758" s="41" t="s">
        <v>266</v>
      </c>
      <c r="C758" s="41" t="s">
        <v>1</v>
      </c>
      <c r="D758" s="41">
        <v>1998</v>
      </c>
      <c r="E758" s="48">
        <v>1.7581356867071154E-2</v>
      </c>
      <c r="F758" s="49">
        <v>51160.517788196361</v>
      </c>
      <c r="G758" s="49">
        <v>6216008</v>
      </c>
      <c r="H758" s="48">
        <v>8.2304459370381063E-3</v>
      </c>
    </row>
    <row r="759" spans="2:8" x14ac:dyDescent="0.3">
      <c r="B759" s="41" t="s">
        <v>266</v>
      </c>
      <c r="C759" s="41" t="s">
        <v>1</v>
      </c>
      <c r="D759" s="41">
        <v>1999</v>
      </c>
      <c r="E759" s="48">
        <v>1.7541610724670927E-2</v>
      </c>
      <c r="F759" s="49">
        <v>51582.474581531387</v>
      </c>
      <c r="G759" s="49">
        <v>6201141</v>
      </c>
      <c r="H759" s="48">
        <v>8.3182231433749677E-3</v>
      </c>
    </row>
    <row r="760" spans="2:8" x14ac:dyDescent="0.3">
      <c r="B760" s="41" t="s">
        <v>266</v>
      </c>
      <c r="C760" s="41" t="s">
        <v>1</v>
      </c>
      <c r="D760" s="41">
        <v>2000</v>
      </c>
      <c r="E760" s="48">
        <v>1.7211836129550576E-2</v>
      </c>
      <c r="F760" s="49">
        <v>51810.483914744742</v>
      </c>
      <c r="G760" s="49">
        <v>6310904</v>
      </c>
      <c r="H760" s="48">
        <v>8.2096770787108697E-3</v>
      </c>
    </row>
    <row r="761" spans="2:8" x14ac:dyDescent="0.3">
      <c r="B761" s="41" t="s">
        <v>266</v>
      </c>
      <c r="C761" s="41" t="s">
        <v>1</v>
      </c>
      <c r="D761" s="41">
        <v>2001</v>
      </c>
      <c r="E761" s="48">
        <v>1.7135735455879764E-2</v>
      </c>
      <c r="F761" s="49">
        <v>51650.979340234633</v>
      </c>
      <c r="G761" s="49">
        <v>6309000</v>
      </c>
      <c r="H761" s="48">
        <v>8.1868726169336877E-3</v>
      </c>
    </row>
    <row r="762" spans="2:8" x14ac:dyDescent="0.3">
      <c r="B762" s="41" t="s">
        <v>266</v>
      </c>
      <c r="C762" s="41" t="s">
        <v>1</v>
      </c>
      <c r="D762" s="41">
        <v>2002</v>
      </c>
      <c r="E762" s="48">
        <v>1.6710585513207789E-2</v>
      </c>
      <c r="F762" s="49">
        <v>49893.84793367183</v>
      </c>
      <c r="G762" s="49">
        <v>6304620</v>
      </c>
      <c r="H762" s="48">
        <v>7.9138549085705136E-3</v>
      </c>
    </row>
    <row r="763" spans="2:8" x14ac:dyDescent="0.3">
      <c r="B763" s="41" t="s">
        <v>266</v>
      </c>
      <c r="C763" s="41" t="s">
        <v>1</v>
      </c>
      <c r="D763" s="41">
        <v>2003</v>
      </c>
      <c r="E763" s="48">
        <v>1.664970104821395E-2</v>
      </c>
      <c r="F763" s="49">
        <v>50511.480096947373</v>
      </c>
      <c r="G763" s="49">
        <v>6382794</v>
      </c>
      <c r="H763" s="48">
        <v>7.9136942374996543E-3</v>
      </c>
    </row>
    <row r="764" spans="2:8" x14ac:dyDescent="0.3">
      <c r="B764" s="41" t="s">
        <v>266</v>
      </c>
      <c r="C764" s="41" t="s">
        <v>1</v>
      </c>
      <c r="D764" s="41">
        <v>2004</v>
      </c>
      <c r="E764" s="48">
        <v>1.6518209994405123E-2</v>
      </c>
      <c r="F764" s="49">
        <v>51556.058897187468</v>
      </c>
      <c r="G764" s="49">
        <v>6519753</v>
      </c>
      <c r="H764" s="48">
        <v>7.907670566229652E-3</v>
      </c>
    </row>
    <row r="765" spans="2:8" x14ac:dyDescent="0.3">
      <c r="B765" s="41" t="s">
        <v>266</v>
      </c>
      <c r="C765" s="41" t="s">
        <v>1</v>
      </c>
      <c r="D765" s="41">
        <v>2005</v>
      </c>
      <c r="E765" s="48">
        <v>1.610267321690103E-2</v>
      </c>
      <c r="F765" s="49">
        <v>48396.165683892403</v>
      </c>
      <c r="G765" s="49">
        <v>6497015</v>
      </c>
      <c r="H765" s="48">
        <v>7.4489847543667978E-3</v>
      </c>
    </row>
    <row r="766" spans="2:8" x14ac:dyDescent="0.3">
      <c r="B766" s="41" t="s">
        <v>266</v>
      </c>
      <c r="C766" s="41" t="s">
        <v>1</v>
      </c>
      <c r="D766" s="41">
        <v>2006</v>
      </c>
      <c r="E766" s="48">
        <v>1.6352259331121288E-2</v>
      </c>
      <c r="F766" s="49">
        <v>48844.869064691862</v>
      </c>
      <c r="G766" s="49">
        <v>6560912</v>
      </c>
      <c r="H766" s="48">
        <v>7.4448291738544673E-3</v>
      </c>
    </row>
    <row r="767" spans="2:8" x14ac:dyDescent="0.3">
      <c r="B767" s="41" t="s">
        <v>266</v>
      </c>
      <c r="C767" s="41" t="s">
        <v>1</v>
      </c>
      <c r="D767" s="41">
        <v>2007</v>
      </c>
      <c r="E767" s="48">
        <v>1.6194266080768571E-2</v>
      </c>
      <c r="F767" s="49">
        <v>48808.368174544739</v>
      </c>
      <c r="G767" s="49">
        <v>6567929</v>
      </c>
      <c r="H767" s="48">
        <v>7.4313178742560614E-3</v>
      </c>
    </row>
    <row r="768" spans="2:8" x14ac:dyDescent="0.3">
      <c r="B768" s="41" t="s">
        <v>266</v>
      </c>
      <c r="C768" s="41" t="s">
        <v>1</v>
      </c>
      <c r="D768" s="41">
        <v>2008</v>
      </c>
      <c r="E768" s="48">
        <v>1.4805433903184107E-2</v>
      </c>
      <c r="F768" s="49">
        <v>41845.471361169533</v>
      </c>
      <c r="G768" s="49">
        <v>6641293</v>
      </c>
      <c r="H768" s="48">
        <v>6.3008018711370713E-3</v>
      </c>
    </row>
    <row r="769" spans="2:8" x14ac:dyDescent="0.3">
      <c r="B769" s="41" t="s">
        <v>266</v>
      </c>
      <c r="C769" s="41" t="s">
        <v>1</v>
      </c>
      <c r="D769" s="41">
        <v>2009</v>
      </c>
      <c r="E769" s="48">
        <v>1.4941639921407684E-2</v>
      </c>
      <c r="F769" s="49">
        <v>40332.416889053406</v>
      </c>
      <c r="G769" s="49">
        <v>6527069</v>
      </c>
      <c r="H769" s="48">
        <v>6.179253948296457E-3</v>
      </c>
    </row>
    <row r="770" spans="2:8" x14ac:dyDescent="0.3">
      <c r="B770" s="41" t="s">
        <v>266</v>
      </c>
      <c r="C770" s="41" t="s">
        <v>1</v>
      </c>
      <c r="D770" s="41">
        <v>2010</v>
      </c>
      <c r="E770" s="48">
        <v>1.3930869019440812E-2</v>
      </c>
      <c r="F770" s="49">
        <v>37804.43608282986</v>
      </c>
      <c r="G770" s="49">
        <v>6735067</v>
      </c>
      <c r="H770" s="48">
        <v>5.6130749824507848E-3</v>
      </c>
    </row>
    <row r="771" spans="2:8" x14ac:dyDescent="0.3">
      <c r="B771" s="41" t="s">
        <v>266</v>
      </c>
      <c r="C771" s="41" t="s">
        <v>1</v>
      </c>
      <c r="D771" s="41">
        <v>2011</v>
      </c>
      <c r="E771" s="48">
        <v>1.3890464722209788E-2</v>
      </c>
      <c r="F771" s="49">
        <v>37149.922885367581</v>
      </c>
      <c r="G771" s="49">
        <v>6815590</v>
      </c>
      <c r="H771" s="48">
        <v>5.4507273596809055E-3</v>
      </c>
    </row>
    <row r="772" spans="2:8" x14ac:dyDescent="0.3">
      <c r="B772" s="41" t="s">
        <v>266</v>
      </c>
      <c r="C772" s="41" t="s">
        <v>1</v>
      </c>
      <c r="D772" s="41">
        <v>2012</v>
      </c>
      <c r="E772" s="48">
        <v>1.3765019315153041E-2</v>
      </c>
      <c r="F772" s="49">
        <v>36697.431374043488</v>
      </c>
      <c r="G772" s="49">
        <v>6794407</v>
      </c>
      <c r="H772" s="48">
        <v>5.4011235085039046E-3</v>
      </c>
    </row>
    <row r="773" spans="2:8" x14ac:dyDescent="0.3">
      <c r="B773" s="41" t="s">
        <v>266</v>
      </c>
      <c r="C773" s="41" t="s">
        <v>1</v>
      </c>
      <c r="D773" s="41">
        <v>2013</v>
      </c>
      <c r="E773" s="48">
        <v>1.319395855119569E-2</v>
      </c>
      <c r="F773" s="49">
        <v>36448.838256020143</v>
      </c>
      <c r="G773" s="49">
        <v>6973710</v>
      </c>
      <c r="H773" s="48">
        <v>5.2266065345447608E-3</v>
      </c>
    </row>
    <row r="774" spans="2:8" x14ac:dyDescent="0.3">
      <c r="B774" s="41" t="s">
        <v>266</v>
      </c>
      <c r="C774" s="41" t="s">
        <v>1</v>
      </c>
      <c r="D774" s="41">
        <v>2014</v>
      </c>
      <c r="E774" s="48">
        <v>1.3119905999860825E-2</v>
      </c>
      <c r="F774" s="49">
        <v>37019.520366387304</v>
      </c>
      <c r="G774" s="49">
        <v>7173730</v>
      </c>
      <c r="H774" s="48">
        <v>5.1604284474586169E-3</v>
      </c>
    </row>
    <row r="775" spans="2:8" x14ac:dyDescent="0.3">
      <c r="B775" s="41" t="s">
        <v>266</v>
      </c>
      <c r="C775" s="41" t="s">
        <v>1</v>
      </c>
      <c r="D775" s="41">
        <v>2015</v>
      </c>
      <c r="E775" s="48">
        <v>1.2971209423254236E-2</v>
      </c>
      <c r="F775" s="49">
        <v>37258.91702605701</v>
      </c>
      <c r="G775" s="49">
        <v>7258314</v>
      </c>
      <c r="H775" s="48">
        <v>5.1332743425066768E-3</v>
      </c>
    </row>
    <row r="776" spans="2:8" x14ac:dyDescent="0.3">
      <c r="B776" s="41" t="s">
        <v>266</v>
      </c>
      <c r="C776" s="41" t="s">
        <v>1</v>
      </c>
      <c r="D776" s="41">
        <v>2016</v>
      </c>
      <c r="E776" s="48">
        <v>1.3839046658633522E-2</v>
      </c>
      <c r="F776" s="49">
        <v>39878.970505778139</v>
      </c>
      <c r="G776" s="49">
        <v>7348911</v>
      </c>
      <c r="H776" s="48">
        <v>5.4265142829703801E-3</v>
      </c>
    </row>
    <row r="777" spans="2:8" x14ac:dyDescent="0.3">
      <c r="B777" s="41" t="s">
        <v>266</v>
      </c>
      <c r="C777" s="41" t="s">
        <v>1</v>
      </c>
      <c r="D777" s="41">
        <v>2017</v>
      </c>
      <c r="E777" s="48">
        <v>1.3521949510319042E-2</v>
      </c>
      <c r="F777" s="49">
        <v>39414.752013042686</v>
      </c>
      <c r="G777" s="49">
        <v>7408771</v>
      </c>
      <c r="H777" s="48">
        <v>5.3200121873172605E-3</v>
      </c>
    </row>
    <row r="778" spans="2:8" x14ac:dyDescent="0.3">
      <c r="B778" s="41" t="s">
        <v>266</v>
      </c>
      <c r="C778" s="41" t="s">
        <v>1</v>
      </c>
      <c r="D778" s="41">
        <v>2018</v>
      </c>
      <c r="E778" s="48">
        <v>1.4512615808983963E-2</v>
      </c>
      <c r="F778" s="49">
        <v>44030.942574293738</v>
      </c>
      <c r="G778" s="49">
        <v>7552902</v>
      </c>
      <c r="H778" s="48">
        <v>5.8296721676375169E-3</v>
      </c>
    </row>
    <row r="779" spans="2:8" x14ac:dyDescent="0.3">
      <c r="B779" s="41" t="s">
        <v>266</v>
      </c>
      <c r="C779" s="41" t="s">
        <v>1</v>
      </c>
      <c r="D779" s="41">
        <v>2019</v>
      </c>
      <c r="E779" s="48">
        <v>1.4345965242209612E-2</v>
      </c>
      <c r="F779" s="49">
        <v>42752.927473057585</v>
      </c>
      <c r="G779" s="49">
        <v>7460380</v>
      </c>
      <c r="H779" s="48">
        <v>5.7306635148688919E-3</v>
      </c>
    </row>
    <row r="780" spans="2:8" x14ac:dyDescent="0.3">
      <c r="B780" s="41" t="s">
        <v>266</v>
      </c>
      <c r="C780" s="41" t="s">
        <v>1</v>
      </c>
      <c r="D780" s="41">
        <v>2020</v>
      </c>
      <c r="E780" s="48">
        <v>1.3983443242596212E-2</v>
      </c>
      <c r="F780" s="49">
        <v>36057.189357958618</v>
      </c>
      <c r="G780" s="49">
        <v>6400888</v>
      </c>
      <c r="H780" s="48">
        <v>5.6331542370306456E-3</v>
      </c>
    </row>
    <row r="781" spans="2:8" x14ac:dyDescent="0.3">
      <c r="B781" s="41" t="s">
        <v>266</v>
      </c>
      <c r="C781" s="41" t="s">
        <v>7</v>
      </c>
      <c r="D781" s="41">
        <v>1990</v>
      </c>
      <c r="E781" s="48">
        <v>8.1525566710877531E-3</v>
      </c>
      <c r="F781" s="49">
        <v>20965.171803265963</v>
      </c>
      <c r="G781" s="49">
        <v>5574458</v>
      </c>
      <c r="H781" s="48">
        <v>3.7609345703682696E-3</v>
      </c>
    </row>
    <row r="782" spans="2:8" x14ac:dyDescent="0.3">
      <c r="B782" s="41" t="s">
        <v>266</v>
      </c>
      <c r="C782" s="41" t="s">
        <v>7</v>
      </c>
      <c r="D782" s="41">
        <v>1991</v>
      </c>
      <c r="E782" s="48">
        <v>8.2836625777009624E-3</v>
      </c>
      <c r="F782" s="49">
        <v>21158.454018804328</v>
      </c>
      <c r="G782" s="49">
        <v>5568548</v>
      </c>
      <c r="H782" s="48">
        <v>3.7996357432501845E-3</v>
      </c>
    </row>
    <row r="783" spans="2:8" x14ac:dyDescent="0.3">
      <c r="B783" s="41" t="s">
        <v>266</v>
      </c>
      <c r="C783" s="41" t="s">
        <v>7</v>
      </c>
      <c r="D783" s="41">
        <v>1992</v>
      </c>
      <c r="E783" s="48">
        <v>8.3564500918934179E-3</v>
      </c>
      <c r="F783" s="49">
        <v>21710.617220895256</v>
      </c>
      <c r="G783" s="49">
        <v>5635507</v>
      </c>
      <c r="H783" s="48">
        <v>3.8524692136652932E-3</v>
      </c>
    </row>
    <row r="784" spans="2:8" x14ac:dyDescent="0.3">
      <c r="B784" s="41" t="s">
        <v>266</v>
      </c>
      <c r="C784" s="41" t="s">
        <v>7</v>
      </c>
      <c r="D784" s="41">
        <v>1993</v>
      </c>
      <c r="E784" s="48">
        <v>9.1212145850734349E-3</v>
      </c>
      <c r="F784" s="49">
        <v>24461.209425747842</v>
      </c>
      <c r="G784" s="49">
        <v>5762251</v>
      </c>
      <c r="H784" s="48">
        <v>4.2450787766357004E-3</v>
      </c>
    </row>
    <row r="785" spans="2:8" x14ac:dyDescent="0.3">
      <c r="B785" s="41" t="s">
        <v>266</v>
      </c>
      <c r="C785" s="41" t="s">
        <v>7</v>
      </c>
      <c r="D785" s="41">
        <v>1994</v>
      </c>
      <c r="E785" s="48">
        <v>9.2486399058961926E-3</v>
      </c>
      <c r="F785" s="49">
        <v>24749.989295691812</v>
      </c>
      <c r="G785" s="49">
        <v>5763584</v>
      </c>
      <c r="H785" s="48">
        <v>4.2942011942034355E-3</v>
      </c>
    </row>
    <row r="786" spans="2:8" x14ac:dyDescent="0.3">
      <c r="B786" s="41" t="s">
        <v>266</v>
      </c>
      <c r="C786" s="41" t="s">
        <v>7</v>
      </c>
      <c r="D786" s="41">
        <v>1995</v>
      </c>
      <c r="E786" s="48">
        <v>9.1148990799515012E-3</v>
      </c>
      <c r="F786" s="49">
        <v>24672.983596034519</v>
      </c>
      <c r="G786" s="49">
        <v>5837945</v>
      </c>
      <c r="H786" s="48">
        <v>4.2263131283413113E-3</v>
      </c>
    </row>
    <row r="787" spans="2:8" x14ac:dyDescent="0.3">
      <c r="B787" s="41" t="s">
        <v>266</v>
      </c>
      <c r="C787" s="41" t="s">
        <v>7</v>
      </c>
      <c r="D787" s="41">
        <v>1996</v>
      </c>
      <c r="E787" s="48">
        <v>9.1324524676411264E-3</v>
      </c>
      <c r="F787" s="49">
        <v>25596.803074403255</v>
      </c>
      <c r="G787" s="49">
        <v>5974675</v>
      </c>
      <c r="H787" s="48">
        <v>4.2842168108563651E-3</v>
      </c>
    </row>
    <row r="788" spans="2:8" x14ac:dyDescent="0.3">
      <c r="B788" s="41" t="s">
        <v>266</v>
      </c>
      <c r="C788" s="41" t="s">
        <v>7</v>
      </c>
      <c r="D788" s="41">
        <v>1997</v>
      </c>
      <c r="E788" s="48">
        <v>9.1498015663219624E-3</v>
      </c>
      <c r="F788" s="49">
        <v>26143.462671206318</v>
      </c>
      <c r="G788" s="49">
        <v>6116870</v>
      </c>
      <c r="H788" s="48">
        <v>4.2739935083149251E-3</v>
      </c>
    </row>
    <row r="789" spans="2:8" x14ac:dyDescent="0.3">
      <c r="B789" s="41" t="s">
        <v>266</v>
      </c>
      <c r="C789" s="41" t="s">
        <v>7</v>
      </c>
      <c r="D789" s="41">
        <v>1998</v>
      </c>
      <c r="E789" s="48">
        <v>8.949255377826806E-3</v>
      </c>
      <c r="F789" s="49">
        <v>26041.706701599556</v>
      </c>
      <c r="G789" s="49">
        <v>6216008</v>
      </c>
      <c r="H789" s="48">
        <v>4.1894583632452785E-3</v>
      </c>
    </row>
    <row r="790" spans="2:8" x14ac:dyDescent="0.3">
      <c r="B790" s="41" t="s">
        <v>266</v>
      </c>
      <c r="C790" s="41" t="s">
        <v>7</v>
      </c>
      <c r="D790" s="41">
        <v>1999</v>
      </c>
      <c r="E790" s="48">
        <v>8.7573118156241778E-3</v>
      </c>
      <c r="F790" s="49">
        <v>25751.558464164515</v>
      </c>
      <c r="G790" s="49">
        <v>6201141</v>
      </c>
      <c r="H790" s="48">
        <v>4.1527129385002717E-3</v>
      </c>
    </row>
    <row r="791" spans="2:8" x14ac:dyDescent="0.3">
      <c r="B791" s="41" t="s">
        <v>266</v>
      </c>
      <c r="C791" s="41" t="s">
        <v>7</v>
      </c>
      <c r="D791" s="41">
        <v>2000</v>
      </c>
      <c r="E791" s="48">
        <v>8.8590644546191408E-3</v>
      </c>
      <c r="F791" s="49">
        <v>26667.254613103079</v>
      </c>
      <c r="G791" s="49">
        <v>6310904</v>
      </c>
      <c r="H791" s="48">
        <v>4.2255839437746285E-3</v>
      </c>
    </row>
    <row r="792" spans="2:8" x14ac:dyDescent="0.3">
      <c r="B792" s="41" t="s">
        <v>266</v>
      </c>
      <c r="C792" s="41" t="s">
        <v>7</v>
      </c>
      <c r="D792" s="41">
        <v>2001</v>
      </c>
      <c r="E792" s="48">
        <v>8.1005894033930083E-3</v>
      </c>
      <c r="F792" s="49">
        <v>24417.007195031692</v>
      </c>
      <c r="G792" s="49">
        <v>6309000</v>
      </c>
      <c r="H792" s="48">
        <v>3.8701865897973835E-3</v>
      </c>
    </row>
    <row r="793" spans="2:8" x14ac:dyDescent="0.3">
      <c r="B793" s="41" t="s">
        <v>266</v>
      </c>
      <c r="C793" s="41" t="s">
        <v>7</v>
      </c>
      <c r="D793" s="41">
        <v>2002</v>
      </c>
      <c r="E793" s="48">
        <v>8.3295841635066519E-3</v>
      </c>
      <c r="F793" s="49">
        <v>24870.164200784111</v>
      </c>
      <c r="G793" s="49">
        <v>6304620</v>
      </c>
      <c r="H793" s="48">
        <v>3.9447522928874558E-3</v>
      </c>
    </row>
    <row r="794" spans="2:8" x14ac:dyDescent="0.3">
      <c r="B794" s="41" t="s">
        <v>266</v>
      </c>
      <c r="C794" s="41" t="s">
        <v>7</v>
      </c>
      <c r="D794" s="41">
        <v>2003</v>
      </c>
      <c r="E794" s="48">
        <v>8.939608716656413E-3</v>
      </c>
      <c r="F794" s="49">
        <v>27120.779313591742</v>
      </c>
      <c r="G794" s="49">
        <v>6382794</v>
      </c>
      <c r="H794" s="48">
        <v>4.2490450598267372E-3</v>
      </c>
    </row>
    <row r="795" spans="2:8" x14ac:dyDescent="0.3">
      <c r="B795" s="41" t="s">
        <v>266</v>
      </c>
      <c r="C795" s="41" t="s">
        <v>7</v>
      </c>
      <c r="D795" s="41">
        <v>2004</v>
      </c>
      <c r="E795" s="48">
        <v>8.8553844670466782E-3</v>
      </c>
      <c r="F795" s="49">
        <v>27639.116060089746</v>
      </c>
      <c r="G795" s="49">
        <v>6519753</v>
      </c>
      <c r="H795" s="48">
        <v>4.2392888289003814E-3</v>
      </c>
    </row>
    <row r="796" spans="2:8" x14ac:dyDescent="0.3">
      <c r="B796" s="41" t="s">
        <v>266</v>
      </c>
      <c r="C796" s="41" t="s">
        <v>7</v>
      </c>
      <c r="D796" s="41">
        <v>2005</v>
      </c>
      <c r="E796" s="48">
        <v>9.4983510219508373E-3</v>
      </c>
      <c r="F796" s="49">
        <v>28547.047039346671</v>
      </c>
      <c r="G796" s="49">
        <v>6497015</v>
      </c>
      <c r="H796" s="48">
        <v>4.3938711915158992E-3</v>
      </c>
    </row>
    <row r="797" spans="2:8" x14ac:dyDescent="0.3">
      <c r="B797" s="41" t="s">
        <v>266</v>
      </c>
      <c r="C797" s="41" t="s">
        <v>7</v>
      </c>
      <c r="D797" s="41">
        <v>2006</v>
      </c>
      <c r="E797" s="48">
        <v>9.3303357011275921E-3</v>
      </c>
      <c r="F797" s="49">
        <v>27870.095283031864</v>
      </c>
      <c r="G797" s="49">
        <v>6560912</v>
      </c>
      <c r="H797" s="48">
        <v>4.2478995729605673E-3</v>
      </c>
    </row>
    <row r="798" spans="2:8" x14ac:dyDescent="0.3">
      <c r="B798" s="41" t="s">
        <v>266</v>
      </c>
      <c r="C798" s="41" t="s">
        <v>7</v>
      </c>
      <c r="D798" s="41">
        <v>2007</v>
      </c>
      <c r="E798" s="48">
        <v>9.240187298117767E-3</v>
      </c>
      <c r="F798" s="49">
        <v>27849.268463228782</v>
      </c>
      <c r="G798" s="49">
        <v>6567929</v>
      </c>
      <c r="H798" s="48">
        <v>4.2401902431084106E-3</v>
      </c>
    </row>
    <row r="799" spans="2:8" x14ac:dyDescent="0.3">
      <c r="B799" s="41" t="s">
        <v>266</v>
      </c>
      <c r="C799" s="41" t="s">
        <v>7</v>
      </c>
      <c r="D799" s="41">
        <v>2008</v>
      </c>
      <c r="E799" s="48">
        <v>9.2088372993320081E-3</v>
      </c>
      <c r="F799" s="49">
        <v>26027.480180502716</v>
      </c>
      <c r="G799" s="49">
        <v>6641293</v>
      </c>
      <c r="H799" s="48">
        <v>3.919038081967279E-3</v>
      </c>
    </row>
    <row r="800" spans="2:8" x14ac:dyDescent="0.3">
      <c r="B800" s="41" t="s">
        <v>266</v>
      </c>
      <c r="C800" s="41" t="s">
        <v>7</v>
      </c>
      <c r="D800" s="41">
        <v>2009</v>
      </c>
      <c r="E800" s="48">
        <v>9.1830062958691162E-3</v>
      </c>
      <c r="F800" s="49">
        <v>24787.96438462838</v>
      </c>
      <c r="G800" s="49">
        <v>6527069</v>
      </c>
      <c r="H800" s="48">
        <v>3.7977175336477032E-3</v>
      </c>
    </row>
    <row r="801" spans="2:8" x14ac:dyDescent="0.3">
      <c r="B801" s="41" t="s">
        <v>266</v>
      </c>
      <c r="C801" s="41" t="s">
        <v>7</v>
      </c>
      <c r="D801" s="41">
        <v>2010</v>
      </c>
      <c r="E801" s="48">
        <v>9.5694978693078008E-3</v>
      </c>
      <c r="F801" s="49">
        <v>25968.909049404356</v>
      </c>
      <c r="G801" s="49">
        <v>6735067</v>
      </c>
      <c r="H801" s="48">
        <v>3.8557759038483738E-3</v>
      </c>
    </row>
    <row r="802" spans="2:8" x14ac:dyDescent="0.3">
      <c r="B802" s="41" t="s">
        <v>266</v>
      </c>
      <c r="C802" s="41" t="s">
        <v>7</v>
      </c>
      <c r="D802" s="41">
        <v>2011</v>
      </c>
      <c r="E802" s="48">
        <v>9.5417430439825781E-3</v>
      </c>
      <c r="F802" s="49">
        <v>25519.305895444009</v>
      </c>
      <c r="G802" s="49">
        <v>6815590</v>
      </c>
      <c r="H802" s="48">
        <v>3.7442548474077826E-3</v>
      </c>
    </row>
    <row r="803" spans="2:8" x14ac:dyDescent="0.3">
      <c r="B803" s="41" t="s">
        <v>266</v>
      </c>
      <c r="C803" s="41" t="s">
        <v>7</v>
      </c>
      <c r="D803" s="41">
        <v>2012</v>
      </c>
      <c r="E803" s="48">
        <v>1.0372475004340968E-2</v>
      </c>
      <c r="F803" s="49">
        <v>27652.935381772986</v>
      </c>
      <c r="G803" s="49">
        <v>6794407</v>
      </c>
      <c r="H803" s="48">
        <v>4.0699556829275878E-3</v>
      </c>
    </row>
    <row r="804" spans="2:8" x14ac:dyDescent="0.3">
      <c r="B804" s="41" t="s">
        <v>266</v>
      </c>
      <c r="C804" s="41" t="s">
        <v>7</v>
      </c>
      <c r="D804" s="41">
        <v>2013</v>
      </c>
      <c r="E804" s="48">
        <v>9.9421586085196492E-3</v>
      </c>
      <c r="F804" s="49">
        <v>27465.610842379872</v>
      </c>
      <c r="G804" s="49">
        <v>6973710</v>
      </c>
      <c r="H804" s="48">
        <v>3.9384503861473836E-3</v>
      </c>
    </row>
    <row r="805" spans="2:8" x14ac:dyDescent="0.3">
      <c r="B805" s="41" t="s">
        <v>266</v>
      </c>
      <c r="C805" s="41" t="s">
        <v>7</v>
      </c>
      <c r="D805" s="41">
        <v>2014</v>
      </c>
      <c r="E805" s="48">
        <v>9.8863571439417545E-3</v>
      </c>
      <c r="F805" s="49">
        <v>27895.641908060374</v>
      </c>
      <c r="G805" s="49">
        <v>7173730</v>
      </c>
      <c r="H805" s="48">
        <v>3.8885826352623217E-3</v>
      </c>
    </row>
    <row r="806" spans="2:8" x14ac:dyDescent="0.3">
      <c r="B806" s="41" t="s">
        <v>266</v>
      </c>
      <c r="C806" s="41" t="s">
        <v>7</v>
      </c>
      <c r="D806" s="41">
        <v>2015</v>
      </c>
      <c r="E806" s="48">
        <v>9.7743085162740068E-3</v>
      </c>
      <c r="F806" s="49">
        <v>28076.036560017979</v>
      </c>
      <c r="G806" s="49">
        <v>7258314</v>
      </c>
      <c r="H806" s="48">
        <v>3.8681209658355891E-3</v>
      </c>
    </row>
    <row r="807" spans="2:8" x14ac:dyDescent="0.3">
      <c r="B807" s="41" t="s">
        <v>266</v>
      </c>
      <c r="C807" s="41" t="s">
        <v>7</v>
      </c>
      <c r="D807" s="41">
        <v>2016</v>
      </c>
      <c r="E807" s="48">
        <v>9.5115528582216339E-3</v>
      </c>
      <c r="F807" s="49">
        <v>27408.747528178632</v>
      </c>
      <c r="G807" s="49">
        <v>7348911</v>
      </c>
      <c r="H807" s="48">
        <v>3.729633891086534E-3</v>
      </c>
    </row>
    <row r="808" spans="2:8" x14ac:dyDescent="0.3">
      <c r="B808" s="41" t="s">
        <v>266</v>
      </c>
      <c r="C808" s="41" t="s">
        <v>7</v>
      </c>
      <c r="D808" s="41">
        <v>2017</v>
      </c>
      <c r="E808" s="48">
        <v>9.2936125360461239E-3</v>
      </c>
      <c r="F808" s="49">
        <v>27089.690960169839</v>
      </c>
      <c r="G808" s="49">
        <v>7408771</v>
      </c>
      <c r="H808" s="48">
        <v>3.6564351847519433E-3</v>
      </c>
    </row>
    <row r="809" spans="2:8" x14ac:dyDescent="0.3">
      <c r="B809" s="41" t="s">
        <v>266</v>
      </c>
      <c r="C809" s="41" t="s">
        <v>7</v>
      </c>
      <c r="D809" s="41">
        <v>2018</v>
      </c>
      <c r="E809" s="48">
        <v>9.2704551312020374E-3</v>
      </c>
      <c r="F809" s="49">
        <v>28126.347647598963</v>
      </c>
      <c r="G809" s="49">
        <v>7552902</v>
      </c>
      <c r="H809" s="48">
        <v>3.7239126957557458E-3</v>
      </c>
    </row>
    <row r="810" spans="2:8" x14ac:dyDescent="0.3">
      <c r="B810" s="41" t="s">
        <v>266</v>
      </c>
      <c r="C810" s="41" t="s">
        <v>7</v>
      </c>
      <c r="D810" s="41">
        <v>2019</v>
      </c>
      <c r="E810" s="48">
        <v>9.1640010899592013E-3</v>
      </c>
      <c r="F810" s="49">
        <v>27309.969552226656</v>
      </c>
      <c r="G810" s="49">
        <v>7460380</v>
      </c>
      <c r="H810" s="48">
        <v>3.6606673590657119E-3</v>
      </c>
    </row>
    <row r="811" spans="2:8" x14ac:dyDescent="0.3">
      <c r="B811" s="41" t="s">
        <v>266</v>
      </c>
      <c r="C811" s="41" t="s">
        <v>7</v>
      </c>
      <c r="D811" s="41">
        <v>2020</v>
      </c>
      <c r="E811" s="48">
        <v>9.0651978041186056E-3</v>
      </c>
      <c r="F811" s="49">
        <v>23375.183645381483</v>
      </c>
      <c r="G811" s="49">
        <v>6400888</v>
      </c>
      <c r="H811" s="48">
        <v>3.6518657482182914E-3</v>
      </c>
    </row>
    <row r="812" spans="2:8" x14ac:dyDescent="0.3">
      <c r="B812" s="41" t="s">
        <v>266</v>
      </c>
      <c r="C812" s="41" t="s">
        <v>41</v>
      </c>
      <c r="D812" s="41">
        <v>1990</v>
      </c>
      <c r="E812" s="48">
        <v>0.36167854441126185</v>
      </c>
      <c r="F812" s="49">
        <v>930095.07655781182</v>
      </c>
      <c r="G812" s="49">
        <v>5574458</v>
      </c>
      <c r="H812" s="48">
        <v>0.16684941864443356</v>
      </c>
    </row>
    <row r="813" spans="2:8" x14ac:dyDescent="0.3">
      <c r="B813" s="41" t="s">
        <v>266</v>
      </c>
      <c r="C813" s="41" t="s">
        <v>41</v>
      </c>
      <c r="D813" s="41">
        <v>1991</v>
      </c>
      <c r="E813" s="48">
        <v>0.3645376266293805</v>
      </c>
      <c r="F813" s="49">
        <v>931116.22290420218</v>
      </c>
      <c r="G813" s="49">
        <v>5568548</v>
      </c>
      <c r="H813" s="48">
        <v>0.16720987641737167</v>
      </c>
    </row>
    <row r="814" spans="2:8" x14ac:dyDescent="0.3">
      <c r="B814" s="41" t="s">
        <v>266</v>
      </c>
      <c r="C814" s="41" t="s">
        <v>41</v>
      </c>
      <c r="D814" s="41">
        <v>1992</v>
      </c>
      <c r="E814" s="48">
        <v>0.36579775188088959</v>
      </c>
      <c r="F814" s="49">
        <v>950367.06783592713</v>
      </c>
      <c r="G814" s="49">
        <v>5635507</v>
      </c>
      <c r="H814" s="48">
        <v>0.16863914246507494</v>
      </c>
    </row>
    <row r="815" spans="2:8" x14ac:dyDescent="0.3">
      <c r="B815" s="41" t="s">
        <v>266</v>
      </c>
      <c r="C815" s="41" t="s">
        <v>41</v>
      </c>
      <c r="D815" s="41">
        <v>1993</v>
      </c>
      <c r="E815" s="48">
        <v>0.34872014724035211</v>
      </c>
      <c r="F815" s="49">
        <v>935195.24982814561</v>
      </c>
      <c r="G815" s="49">
        <v>5762251</v>
      </c>
      <c r="H815" s="48">
        <v>0.16229686104061514</v>
      </c>
    </row>
    <row r="816" spans="2:8" x14ac:dyDescent="0.3">
      <c r="B816" s="41" t="s">
        <v>266</v>
      </c>
      <c r="C816" s="41" t="s">
        <v>41</v>
      </c>
      <c r="D816" s="41">
        <v>1994</v>
      </c>
      <c r="E816" s="48">
        <v>0.34697103367151888</v>
      </c>
      <c r="F816" s="49">
        <v>928518.08013527421</v>
      </c>
      <c r="G816" s="49">
        <v>5763584</v>
      </c>
      <c r="H816" s="48">
        <v>0.16110081507188481</v>
      </c>
    </row>
    <row r="817" spans="2:8" x14ac:dyDescent="0.3">
      <c r="B817" s="41" t="s">
        <v>266</v>
      </c>
      <c r="C817" s="41" t="s">
        <v>41</v>
      </c>
      <c r="D817" s="41">
        <v>1995</v>
      </c>
      <c r="E817" s="48">
        <v>0.34008273304329223</v>
      </c>
      <c r="F817" s="49">
        <v>920564.84883389203</v>
      </c>
      <c r="G817" s="49">
        <v>5837945</v>
      </c>
      <c r="H817" s="48">
        <v>0.157686454537323</v>
      </c>
    </row>
    <row r="818" spans="2:8" x14ac:dyDescent="0.3">
      <c r="B818" s="41" t="s">
        <v>266</v>
      </c>
      <c r="C818" s="41" t="s">
        <v>41</v>
      </c>
      <c r="D818" s="41">
        <v>1996</v>
      </c>
      <c r="E818" s="48">
        <v>0.34136440825182313</v>
      </c>
      <c r="F818" s="49">
        <v>956789.81802453997</v>
      </c>
      <c r="G818" s="49">
        <v>5974675</v>
      </c>
      <c r="H818" s="48">
        <v>0.16014089770984027</v>
      </c>
    </row>
    <row r="819" spans="2:8" x14ac:dyDescent="0.3">
      <c r="B819" s="41" t="s">
        <v>266</v>
      </c>
      <c r="C819" s="41" t="s">
        <v>41</v>
      </c>
      <c r="D819" s="41">
        <v>1997</v>
      </c>
      <c r="E819" s="48">
        <v>0.34263116712838626</v>
      </c>
      <c r="F819" s="49">
        <v>978990.09753209131</v>
      </c>
      <c r="G819" s="49">
        <v>6116870</v>
      </c>
      <c r="H819" s="48">
        <v>0.1600475565987329</v>
      </c>
    </row>
    <row r="820" spans="2:8" x14ac:dyDescent="0.3">
      <c r="B820" s="41" t="s">
        <v>266</v>
      </c>
      <c r="C820" s="41" t="s">
        <v>41</v>
      </c>
      <c r="D820" s="41">
        <v>1998</v>
      </c>
      <c r="E820" s="48">
        <v>0.346842250413679</v>
      </c>
      <c r="F820" s="49">
        <v>1009286.6697462769</v>
      </c>
      <c r="G820" s="49">
        <v>6216008</v>
      </c>
      <c r="H820" s="48">
        <v>0.16236894639554469</v>
      </c>
    </row>
    <row r="821" spans="2:8" x14ac:dyDescent="0.3">
      <c r="B821" s="41" t="s">
        <v>266</v>
      </c>
      <c r="C821" s="41" t="s">
        <v>41</v>
      </c>
      <c r="D821" s="41">
        <v>1999</v>
      </c>
      <c r="E821" s="48">
        <v>0.3508726951335524</v>
      </c>
      <c r="F821" s="49">
        <v>1031768.5281104313</v>
      </c>
      <c r="G821" s="49">
        <v>6201141</v>
      </c>
      <c r="H821" s="48">
        <v>0.16638365876706099</v>
      </c>
    </row>
    <row r="822" spans="2:8" x14ac:dyDescent="0.3">
      <c r="B822" s="41" t="s">
        <v>266</v>
      </c>
      <c r="C822" s="41" t="s">
        <v>41</v>
      </c>
      <c r="D822" s="41">
        <v>2000</v>
      </c>
      <c r="E822" s="48">
        <v>0.3546406155376276</v>
      </c>
      <c r="F822" s="49">
        <v>1067527.1231104382</v>
      </c>
      <c r="G822" s="49">
        <v>6310904</v>
      </c>
      <c r="H822" s="48">
        <v>0.1691559756114874</v>
      </c>
    </row>
    <row r="823" spans="2:8" x14ac:dyDescent="0.3">
      <c r="B823" s="41" t="s">
        <v>266</v>
      </c>
      <c r="C823" s="41" t="s">
        <v>41</v>
      </c>
      <c r="D823" s="41">
        <v>2001</v>
      </c>
      <c r="E823" s="48">
        <v>0.35223163296309162</v>
      </c>
      <c r="F823" s="49">
        <v>1061705.7460998078</v>
      </c>
      <c r="G823" s="49">
        <v>6309000</v>
      </c>
      <c r="H823" s="48">
        <v>0.16828431543823233</v>
      </c>
    </row>
    <row r="824" spans="2:8" x14ac:dyDescent="0.3">
      <c r="B824" s="41" t="s">
        <v>266</v>
      </c>
      <c r="C824" s="41" t="s">
        <v>41</v>
      </c>
      <c r="D824" s="41">
        <v>2002</v>
      </c>
      <c r="E824" s="48">
        <v>0.35168327013304196</v>
      </c>
      <c r="F824" s="49">
        <v>1050042.8956822418</v>
      </c>
      <c r="G824" s="49">
        <v>6304620</v>
      </c>
      <c r="H824" s="48">
        <v>0.16655133785735568</v>
      </c>
    </row>
    <row r="825" spans="2:8" x14ac:dyDescent="0.3">
      <c r="B825" s="41" t="s">
        <v>266</v>
      </c>
      <c r="C825" s="41" t="s">
        <v>41</v>
      </c>
      <c r="D825" s="41">
        <v>2003</v>
      </c>
      <c r="E825" s="48">
        <v>0.34822465518469131</v>
      </c>
      <c r="F825" s="49">
        <v>1056435.9497322473</v>
      </c>
      <c r="G825" s="49">
        <v>6382794</v>
      </c>
      <c r="H825" s="48">
        <v>0.16551308874017354</v>
      </c>
    </row>
    <row r="826" spans="2:8" x14ac:dyDescent="0.3">
      <c r="B826" s="41" t="s">
        <v>266</v>
      </c>
      <c r="C826" s="41" t="s">
        <v>41</v>
      </c>
      <c r="D826" s="41">
        <v>2004</v>
      </c>
      <c r="E826" s="48">
        <v>0.34930812551302237</v>
      </c>
      <c r="F826" s="49">
        <v>1090248.2955668524</v>
      </c>
      <c r="G826" s="49">
        <v>6519753</v>
      </c>
      <c r="H826" s="48">
        <v>0.1672223312089971</v>
      </c>
    </row>
    <row r="827" spans="2:8" x14ac:dyDescent="0.3">
      <c r="B827" s="41" t="s">
        <v>266</v>
      </c>
      <c r="C827" s="41" t="s">
        <v>41</v>
      </c>
      <c r="D827" s="41">
        <v>2005</v>
      </c>
      <c r="E827" s="48">
        <v>0.34292052526870564</v>
      </c>
      <c r="F827" s="49">
        <v>1030638.7227614379</v>
      </c>
      <c r="G827" s="49">
        <v>6497015</v>
      </c>
      <c r="H827" s="48">
        <v>0.1586326524967909</v>
      </c>
    </row>
    <row r="828" spans="2:8" x14ac:dyDescent="0.3">
      <c r="B828" s="41" t="s">
        <v>266</v>
      </c>
      <c r="C828" s="41" t="s">
        <v>41</v>
      </c>
      <c r="D828" s="41">
        <v>2006</v>
      </c>
      <c r="E828" s="48">
        <v>0.35059860388204811</v>
      </c>
      <c r="F828" s="49">
        <v>1047252.4043384369</v>
      </c>
      <c r="G828" s="49">
        <v>6560912</v>
      </c>
      <c r="H828" s="48">
        <v>0.15961994374233901</v>
      </c>
    </row>
    <row r="829" spans="2:8" x14ac:dyDescent="0.3">
      <c r="B829" s="41" t="s">
        <v>266</v>
      </c>
      <c r="C829" s="41" t="s">
        <v>41</v>
      </c>
      <c r="D829" s="41">
        <v>2007</v>
      </c>
      <c r="E829" s="48">
        <v>0.35562548467595129</v>
      </c>
      <c r="F829" s="49">
        <v>1071829.9614039052</v>
      </c>
      <c r="G829" s="49">
        <v>6567929</v>
      </c>
      <c r="H829" s="48">
        <v>0.16319146589494271</v>
      </c>
    </row>
    <row r="830" spans="2:8" x14ac:dyDescent="0.3">
      <c r="B830" s="41" t="s">
        <v>266</v>
      </c>
      <c r="C830" s="41" t="s">
        <v>41</v>
      </c>
      <c r="D830" s="41">
        <v>2008</v>
      </c>
      <c r="E830" s="48">
        <v>0.3536648617741639</v>
      </c>
      <c r="F830" s="49">
        <v>999583.86505916412</v>
      </c>
      <c r="G830" s="49">
        <v>6641293</v>
      </c>
      <c r="H830" s="48">
        <v>0.15051042998090344</v>
      </c>
    </row>
    <row r="831" spans="2:8" x14ac:dyDescent="0.3">
      <c r="B831" s="41" t="s">
        <v>266</v>
      </c>
      <c r="C831" s="41" t="s">
        <v>41</v>
      </c>
      <c r="D831" s="41">
        <v>2009</v>
      </c>
      <c r="E831" s="48">
        <v>0.35453786254212633</v>
      </c>
      <c r="F831" s="49">
        <v>957014.68849583785</v>
      </c>
      <c r="G831" s="49">
        <v>6527069</v>
      </c>
      <c r="H831" s="48">
        <v>0.14662242554749119</v>
      </c>
    </row>
    <row r="832" spans="2:8" x14ac:dyDescent="0.3">
      <c r="B832" s="41" t="s">
        <v>266</v>
      </c>
      <c r="C832" s="41" t="s">
        <v>41</v>
      </c>
      <c r="D832" s="41">
        <v>2010</v>
      </c>
      <c r="E832" s="48">
        <v>0.36792376230434437</v>
      </c>
      <c r="F832" s="49">
        <v>998440.96846925851</v>
      </c>
      <c r="G832" s="49">
        <v>6735067</v>
      </c>
      <c r="H832" s="48">
        <v>0.14824514269409028</v>
      </c>
    </row>
    <row r="833" spans="2:8" x14ac:dyDescent="0.3">
      <c r="B833" s="41" t="s">
        <v>266</v>
      </c>
      <c r="C833" s="41" t="s">
        <v>41</v>
      </c>
      <c r="D833" s="41">
        <v>2011</v>
      </c>
      <c r="E833" s="48">
        <v>0.37236160684803382</v>
      </c>
      <c r="F833" s="49">
        <v>995877.76626060484</v>
      </c>
      <c r="G833" s="49">
        <v>6815590</v>
      </c>
      <c r="H833" s="48">
        <v>0.14611761656153097</v>
      </c>
    </row>
    <row r="834" spans="2:8" x14ac:dyDescent="0.3">
      <c r="B834" s="41" t="s">
        <v>266</v>
      </c>
      <c r="C834" s="41" t="s">
        <v>41</v>
      </c>
      <c r="D834" s="41">
        <v>2012</v>
      </c>
      <c r="E834" s="48">
        <v>0.37203603661426371</v>
      </c>
      <c r="F834" s="49">
        <v>991845.09732533409</v>
      </c>
      <c r="G834" s="49">
        <v>6794407</v>
      </c>
      <c r="H834" s="48">
        <v>0.14597964139112274</v>
      </c>
    </row>
    <row r="835" spans="2:8" x14ac:dyDescent="0.3">
      <c r="B835" s="41" t="s">
        <v>266</v>
      </c>
      <c r="C835" s="41" t="s">
        <v>41</v>
      </c>
      <c r="D835" s="41">
        <v>2013</v>
      </c>
      <c r="E835" s="48">
        <v>0.35956777866140316</v>
      </c>
      <c r="F835" s="49">
        <v>993320.37126327271</v>
      </c>
      <c r="G835" s="49">
        <v>6973710</v>
      </c>
      <c r="H835" s="48">
        <v>0.14243786610903991</v>
      </c>
    </row>
    <row r="836" spans="2:8" x14ac:dyDescent="0.3">
      <c r="B836" s="41" t="s">
        <v>266</v>
      </c>
      <c r="C836" s="41" t="s">
        <v>41</v>
      </c>
      <c r="D836" s="41">
        <v>2014</v>
      </c>
      <c r="E836" s="48">
        <v>0.35771352701635534</v>
      </c>
      <c r="F836" s="49">
        <v>1009335.2192351588</v>
      </c>
      <c r="G836" s="49">
        <v>7173730</v>
      </c>
      <c r="H836" s="48">
        <v>0.14069880232949369</v>
      </c>
    </row>
    <row r="837" spans="2:8" x14ac:dyDescent="0.3">
      <c r="B837" s="41" t="s">
        <v>266</v>
      </c>
      <c r="C837" s="41" t="s">
        <v>41</v>
      </c>
      <c r="D837" s="41">
        <v>2015</v>
      </c>
      <c r="E837" s="48">
        <v>0.35890828858122076</v>
      </c>
      <c r="F837" s="49">
        <v>1030939.6531859331</v>
      </c>
      <c r="G837" s="49">
        <v>7258314</v>
      </c>
      <c r="H837" s="48">
        <v>0.14203569219875761</v>
      </c>
    </row>
    <row r="838" spans="2:8" x14ac:dyDescent="0.3">
      <c r="B838" s="41" t="s">
        <v>266</v>
      </c>
      <c r="C838" s="41" t="s">
        <v>41</v>
      </c>
      <c r="D838" s="41">
        <v>2016</v>
      </c>
      <c r="E838" s="48">
        <v>0.35196108776430685</v>
      </c>
      <c r="F838" s="49">
        <v>1014220.5734509962</v>
      </c>
      <c r="G838" s="49">
        <v>7348911</v>
      </c>
      <c r="H838" s="48">
        <v>0.13800964162594923</v>
      </c>
    </row>
    <row r="839" spans="2:8" x14ac:dyDescent="0.3">
      <c r="B839" s="41" t="s">
        <v>266</v>
      </c>
      <c r="C839" s="41" t="s">
        <v>41</v>
      </c>
      <c r="D839" s="41">
        <v>2017</v>
      </c>
      <c r="E839" s="48">
        <v>0.34332001317331068</v>
      </c>
      <c r="F839" s="49">
        <v>1000733.8934385144</v>
      </c>
      <c r="G839" s="49">
        <v>7408771</v>
      </c>
      <c r="H839" s="48">
        <v>0.13507421047816356</v>
      </c>
    </row>
    <row r="840" spans="2:8" x14ac:dyDescent="0.3">
      <c r="B840" s="41" t="s">
        <v>266</v>
      </c>
      <c r="C840" s="41" t="s">
        <v>41</v>
      </c>
      <c r="D840" s="41">
        <v>2018</v>
      </c>
      <c r="E840" s="48">
        <v>0.33829550236442701</v>
      </c>
      <c r="F840" s="49">
        <v>1026380.7733771172</v>
      </c>
      <c r="G840" s="49">
        <v>7552902</v>
      </c>
      <c r="H840" s="48">
        <v>0.13589224027759358</v>
      </c>
    </row>
    <row r="841" spans="2:8" x14ac:dyDescent="0.3">
      <c r="B841" s="41" t="s">
        <v>266</v>
      </c>
      <c r="C841" s="41" t="s">
        <v>41</v>
      </c>
      <c r="D841" s="41">
        <v>2019</v>
      </c>
      <c r="E841" s="48">
        <v>0.33678868491926411</v>
      </c>
      <c r="F841" s="49">
        <v>1003676.084320556</v>
      </c>
      <c r="G841" s="49">
        <v>7460380</v>
      </c>
      <c r="H841" s="48">
        <v>0.1345341771224195</v>
      </c>
    </row>
    <row r="842" spans="2:8" x14ac:dyDescent="0.3">
      <c r="B842" s="41" t="s">
        <v>266</v>
      </c>
      <c r="C842" s="41" t="s">
        <v>41</v>
      </c>
      <c r="D842" s="41">
        <v>2020</v>
      </c>
      <c r="E842" s="48">
        <v>0.33723196939669353</v>
      </c>
      <c r="F842" s="49">
        <v>869573.87870344624</v>
      </c>
      <c r="G842" s="49">
        <v>6400888</v>
      </c>
      <c r="H842" s="48">
        <v>0.13585206907282962</v>
      </c>
    </row>
    <row r="843" spans="2:8" x14ac:dyDescent="0.3">
      <c r="B843" s="41" t="s">
        <v>266</v>
      </c>
      <c r="C843" s="41" t="s">
        <v>53</v>
      </c>
      <c r="D843" s="41">
        <v>1990</v>
      </c>
      <c r="E843" s="48">
        <v>5.142811434295768E-2</v>
      </c>
      <c r="F843" s="49">
        <v>132252.89884115037</v>
      </c>
      <c r="G843" s="49">
        <v>5574458</v>
      </c>
      <c r="H843" s="48">
        <v>2.3724799584309429E-2</v>
      </c>
    </row>
    <row r="844" spans="2:8" x14ac:dyDescent="0.3">
      <c r="B844" s="41" t="s">
        <v>266</v>
      </c>
      <c r="C844" s="41" t="s">
        <v>53</v>
      </c>
      <c r="D844" s="41">
        <v>1991</v>
      </c>
      <c r="E844" s="48">
        <v>5.1117274600084334E-2</v>
      </c>
      <c r="F844" s="49">
        <v>130565.73635724481</v>
      </c>
      <c r="G844" s="49">
        <v>5568548</v>
      </c>
      <c r="H844" s="48">
        <v>2.3446998455835311E-2</v>
      </c>
    </row>
    <row r="845" spans="2:8" x14ac:dyDescent="0.3">
      <c r="B845" s="41" t="s">
        <v>266</v>
      </c>
      <c r="C845" s="41" t="s">
        <v>53</v>
      </c>
      <c r="D845" s="41">
        <v>1992</v>
      </c>
      <c r="E845" s="48">
        <v>5.0854574364834072E-2</v>
      </c>
      <c r="F845" s="49">
        <v>132123.59145632136</v>
      </c>
      <c r="G845" s="49">
        <v>5635507</v>
      </c>
      <c r="H845" s="48">
        <v>2.3444845593541336E-2</v>
      </c>
    </row>
    <row r="846" spans="2:8" x14ac:dyDescent="0.3">
      <c r="B846" s="41" t="s">
        <v>266</v>
      </c>
      <c r="C846" s="41" t="s">
        <v>53</v>
      </c>
      <c r="D846" s="41">
        <v>1993</v>
      </c>
      <c r="E846" s="48">
        <v>5.4963818196601351E-2</v>
      </c>
      <c r="F846" s="49">
        <v>147401.58289291812</v>
      </c>
      <c r="G846" s="49">
        <v>5762251</v>
      </c>
      <c r="H846" s="48">
        <v>2.5580555739921448E-2</v>
      </c>
    </row>
    <row r="847" spans="2:8" x14ac:dyDescent="0.3">
      <c r="B847" s="41" t="s">
        <v>266</v>
      </c>
      <c r="C847" s="41" t="s">
        <v>53</v>
      </c>
      <c r="D847" s="41">
        <v>1994</v>
      </c>
      <c r="E847" s="48">
        <v>5.4668431113071604E-2</v>
      </c>
      <c r="F847" s="49">
        <v>146296.43911189531</v>
      </c>
      <c r="G847" s="49">
        <v>5763584</v>
      </c>
      <c r="H847" s="48">
        <v>2.5382893545386916E-2</v>
      </c>
    </row>
    <row r="848" spans="2:8" x14ac:dyDescent="0.3">
      <c r="B848" s="41" t="s">
        <v>266</v>
      </c>
      <c r="C848" s="41" t="s">
        <v>53</v>
      </c>
      <c r="D848" s="41">
        <v>1995</v>
      </c>
      <c r="E848" s="48">
        <v>4.8898081449254692E-2</v>
      </c>
      <c r="F848" s="49">
        <v>132361.48320376579</v>
      </c>
      <c r="G848" s="49">
        <v>5837945</v>
      </c>
      <c r="H848" s="48">
        <v>2.2672615655640091E-2</v>
      </c>
    </row>
    <row r="849" spans="2:8" x14ac:dyDescent="0.3">
      <c r="B849" s="41" t="s">
        <v>266</v>
      </c>
      <c r="C849" s="41" t="s">
        <v>53</v>
      </c>
      <c r="D849" s="41">
        <v>1996</v>
      </c>
      <c r="E849" s="48">
        <v>4.8044641242807662E-2</v>
      </c>
      <c r="F849" s="49">
        <v>134661.44226099103</v>
      </c>
      <c r="G849" s="49">
        <v>5974675</v>
      </c>
      <c r="H849" s="48">
        <v>2.2538705831026965E-2</v>
      </c>
    </row>
    <row r="850" spans="2:8" x14ac:dyDescent="0.3">
      <c r="B850" s="41" t="s">
        <v>266</v>
      </c>
      <c r="C850" s="41" t="s">
        <v>53</v>
      </c>
      <c r="D850" s="41">
        <v>1997</v>
      </c>
      <c r="E850" s="48">
        <v>4.7201133503922854E-2</v>
      </c>
      <c r="F850" s="49">
        <v>134866.42992788716</v>
      </c>
      <c r="G850" s="49">
        <v>6116870</v>
      </c>
      <c r="H850" s="48">
        <v>2.2048274677717063E-2</v>
      </c>
    </row>
    <row r="851" spans="2:8" x14ac:dyDescent="0.3">
      <c r="B851" s="41" t="s">
        <v>266</v>
      </c>
      <c r="C851" s="41" t="s">
        <v>53</v>
      </c>
      <c r="D851" s="41">
        <v>1998</v>
      </c>
      <c r="E851" s="48">
        <v>4.6235521235521236E-2</v>
      </c>
      <c r="F851" s="49">
        <v>134542.1303088803</v>
      </c>
      <c r="G851" s="49">
        <v>6216008</v>
      </c>
      <c r="H851" s="48">
        <v>2.1644459001481386E-2</v>
      </c>
    </row>
    <row r="852" spans="2:8" x14ac:dyDescent="0.3">
      <c r="B852" s="41" t="s">
        <v>266</v>
      </c>
      <c r="C852" s="41" t="s">
        <v>53</v>
      </c>
      <c r="D852" s="41">
        <v>1999</v>
      </c>
      <c r="E852" s="48">
        <v>4.5311329856496128E-2</v>
      </c>
      <c r="F852" s="49">
        <v>133241.49972675566</v>
      </c>
      <c r="G852" s="49">
        <v>6201141</v>
      </c>
      <c r="H852" s="48">
        <v>2.1486610242656256E-2</v>
      </c>
    </row>
    <row r="853" spans="2:8" x14ac:dyDescent="0.3">
      <c r="B853" s="41" t="s">
        <v>266</v>
      </c>
      <c r="C853" s="41" t="s">
        <v>53</v>
      </c>
      <c r="D853" s="41">
        <v>2000</v>
      </c>
      <c r="E853" s="48">
        <v>4.4459496710023721E-2</v>
      </c>
      <c r="F853" s="49">
        <v>133830.46537362525</v>
      </c>
      <c r="G853" s="49">
        <v>6310904</v>
      </c>
      <c r="H853" s="48">
        <v>2.1206227407931613E-2</v>
      </c>
    </row>
    <row r="854" spans="2:8" x14ac:dyDescent="0.3">
      <c r="B854" s="41" t="s">
        <v>266</v>
      </c>
      <c r="C854" s="41" t="s">
        <v>53</v>
      </c>
      <c r="D854" s="41">
        <v>2001</v>
      </c>
      <c r="E854" s="48">
        <v>4.4131109466373428E-2</v>
      </c>
      <c r="F854" s="49">
        <v>133021.1375623889</v>
      </c>
      <c r="G854" s="49">
        <v>6309000</v>
      </c>
      <c r="H854" s="48">
        <v>2.1084345785764607E-2</v>
      </c>
    </row>
    <row r="855" spans="2:8" x14ac:dyDescent="0.3">
      <c r="B855" s="41" t="s">
        <v>266</v>
      </c>
      <c r="C855" s="41" t="s">
        <v>53</v>
      </c>
      <c r="D855" s="41">
        <v>2002</v>
      </c>
      <c r="E855" s="48">
        <v>4.3036184844784373E-2</v>
      </c>
      <c r="F855" s="49">
        <v>128495.84837071793</v>
      </c>
      <c r="G855" s="49">
        <v>6304620</v>
      </c>
      <c r="H855" s="48">
        <v>2.0381220179918523E-2</v>
      </c>
    </row>
    <row r="856" spans="2:8" x14ac:dyDescent="0.3">
      <c r="B856" s="41" t="s">
        <v>266</v>
      </c>
      <c r="C856" s="41" t="s">
        <v>53</v>
      </c>
      <c r="D856" s="41">
        <v>2003</v>
      </c>
      <c r="E856" s="48">
        <v>4.6721622633757294E-2</v>
      </c>
      <c r="F856" s="49">
        <v>141742.98414897229</v>
      </c>
      <c r="G856" s="49">
        <v>6382794</v>
      </c>
      <c r="H856" s="48">
        <v>2.2207043521845181E-2</v>
      </c>
    </row>
    <row r="857" spans="2:8" x14ac:dyDescent="0.3">
      <c r="B857" s="41" t="s">
        <v>266</v>
      </c>
      <c r="C857" s="41" t="s">
        <v>53</v>
      </c>
      <c r="D857" s="41">
        <v>2004</v>
      </c>
      <c r="E857" s="48">
        <v>4.6281436297688085E-2</v>
      </c>
      <c r="F857" s="49">
        <v>144451.99912207364</v>
      </c>
      <c r="G857" s="49">
        <v>6519753</v>
      </c>
      <c r="H857" s="48">
        <v>2.2156053936717178E-2</v>
      </c>
    </row>
    <row r="858" spans="2:8" x14ac:dyDescent="0.3">
      <c r="B858" s="41" t="s">
        <v>266</v>
      </c>
      <c r="C858" s="41" t="s">
        <v>53</v>
      </c>
      <c r="D858" s="41">
        <v>2005</v>
      </c>
      <c r="E858" s="48">
        <v>4.5117167354266477E-2</v>
      </c>
      <c r="F858" s="49">
        <v>135598.47343689669</v>
      </c>
      <c r="G858" s="49">
        <v>6497015</v>
      </c>
      <c r="H858" s="48">
        <v>2.0870888159700521E-2</v>
      </c>
    </row>
    <row r="859" spans="2:8" x14ac:dyDescent="0.3">
      <c r="B859" s="41" t="s">
        <v>266</v>
      </c>
      <c r="C859" s="41" t="s">
        <v>53</v>
      </c>
      <c r="D859" s="41">
        <v>2006</v>
      </c>
      <c r="E859" s="48">
        <v>4.469375831965005E-2</v>
      </c>
      <c r="F859" s="49">
        <v>133502.0885448858</v>
      </c>
      <c r="G859" s="49">
        <v>6560912</v>
      </c>
      <c r="H859" s="48">
        <v>2.034809924975153E-2</v>
      </c>
    </row>
    <row r="860" spans="2:8" x14ac:dyDescent="0.3">
      <c r="B860" s="41" t="s">
        <v>266</v>
      </c>
      <c r="C860" s="41" t="s">
        <v>53</v>
      </c>
      <c r="D860" s="41">
        <v>2007</v>
      </c>
      <c r="E860" s="48">
        <v>4.3567722493715898E-2</v>
      </c>
      <c r="F860" s="49">
        <v>131310.02228776267</v>
      </c>
      <c r="G860" s="49">
        <v>6567929</v>
      </c>
      <c r="H860" s="48">
        <v>1.9992606845744321E-2</v>
      </c>
    </row>
    <row r="861" spans="2:8" x14ac:dyDescent="0.3">
      <c r="B861" s="41" t="s">
        <v>266</v>
      </c>
      <c r="C861" s="41" t="s">
        <v>53</v>
      </c>
      <c r="D861" s="41">
        <v>2008</v>
      </c>
      <c r="E861" s="48">
        <v>4.3251829380088404E-2</v>
      </c>
      <c r="F861" s="49">
        <v>122245.19723487728</v>
      </c>
      <c r="G861" s="49">
        <v>6641293</v>
      </c>
      <c r="H861" s="48">
        <v>1.8406836926917285E-2</v>
      </c>
    </row>
    <row r="862" spans="2:8" x14ac:dyDescent="0.3">
      <c r="B862" s="41" t="s">
        <v>266</v>
      </c>
      <c r="C862" s="41" t="s">
        <v>53</v>
      </c>
      <c r="D862" s="41">
        <v>2009</v>
      </c>
      <c r="E862" s="48">
        <v>4.3130506989630432E-2</v>
      </c>
      <c r="F862" s="49">
        <v>116423.47143231911</v>
      </c>
      <c r="G862" s="49">
        <v>6527069</v>
      </c>
      <c r="H862" s="48">
        <v>1.7837021706422762E-2</v>
      </c>
    </row>
    <row r="863" spans="2:8" x14ac:dyDescent="0.3">
      <c r="B863" s="41" t="s">
        <v>266</v>
      </c>
      <c r="C863" s="41" t="s">
        <v>53</v>
      </c>
      <c r="D863" s="41">
        <v>2010</v>
      </c>
      <c r="E863" s="48">
        <v>4.2221784538521698E-2</v>
      </c>
      <c r="F863" s="49">
        <v>114577.97447252349</v>
      </c>
      <c r="G863" s="49">
        <v>6735067</v>
      </c>
      <c r="H863" s="48">
        <v>1.7012150654555254E-2</v>
      </c>
    </row>
    <row r="864" spans="2:8" x14ac:dyDescent="0.3">
      <c r="B864" s="41" t="s">
        <v>266</v>
      </c>
      <c r="C864" s="41" t="s">
        <v>53</v>
      </c>
      <c r="D864" s="41">
        <v>2011</v>
      </c>
      <c r="E864" s="48">
        <v>4.2099326884965559E-2</v>
      </c>
      <c r="F864" s="49">
        <v>112594.27085989842</v>
      </c>
      <c r="G864" s="49">
        <v>6815590</v>
      </c>
      <c r="H864" s="48">
        <v>1.6520106235835549E-2</v>
      </c>
    </row>
    <row r="865" spans="2:8" x14ac:dyDescent="0.3">
      <c r="B865" s="41" t="s">
        <v>266</v>
      </c>
      <c r="C865" s="41" t="s">
        <v>53</v>
      </c>
      <c r="D865" s="41">
        <v>2012</v>
      </c>
      <c r="E865" s="48">
        <v>4.1719125984310629E-2</v>
      </c>
      <c r="F865" s="49">
        <v>111222.85612116427</v>
      </c>
      <c r="G865" s="49">
        <v>6794407</v>
      </c>
      <c r="H865" s="48">
        <v>1.6369766503708753E-2</v>
      </c>
    </row>
    <row r="866" spans="2:8" x14ac:dyDescent="0.3">
      <c r="B866" s="41" t="s">
        <v>266</v>
      </c>
      <c r="C866" s="41" t="s">
        <v>53</v>
      </c>
      <c r="D866" s="41">
        <v>2013</v>
      </c>
      <c r="E866" s="48">
        <v>3.9988350646421575E-2</v>
      </c>
      <c r="F866" s="49">
        <v>110469.41819476546</v>
      </c>
      <c r="G866" s="49">
        <v>6973710</v>
      </c>
      <c r="H866" s="48">
        <v>1.5840839122183953E-2</v>
      </c>
    </row>
    <row r="867" spans="2:8" x14ac:dyDescent="0.3">
      <c r="B867" s="41" t="s">
        <v>266</v>
      </c>
      <c r="C867" s="41" t="s">
        <v>53</v>
      </c>
      <c r="D867" s="41">
        <v>2014</v>
      </c>
      <c r="E867" s="48">
        <v>3.9763911606572361E-2</v>
      </c>
      <c r="F867" s="49">
        <v>112199.04590645277</v>
      </c>
      <c r="G867" s="49">
        <v>7173730</v>
      </c>
      <c r="H867" s="48">
        <v>1.5640266068900385E-2</v>
      </c>
    </row>
    <row r="868" spans="2:8" x14ac:dyDescent="0.3">
      <c r="B868" s="41" t="s">
        <v>266</v>
      </c>
      <c r="C868" s="41" t="s">
        <v>53</v>
      </c>
      <c r="D868" s="41">
        <v>2015</v>
      </c>
      <c r="E868" s="48">
        <v>3.9313240883135238E-2</v>
      </c>
      <c r="F868" s="49">
        <v>112924.61113642591</v>
      </c>
      <c r="G868" s="49">
        <v>7258314</v>
      </c>
      <c r="H868" s="48">
        <v>1.5557967199603917E-2</v>
      </c>
    </row>
    <row r="869" spans="2:8" x14ac:dyDescent="0.3">
      <c r="B869" s="41" t="s">
        <v>266</v>
      </c>
      <c r="C869" s="41" t="s">
        <v>53</v>
      </c>
      <c r="D869" s="41">
        <v>2016</v>
      </c>
      <c r="E869" s="48">
        <v>3.8256411496051655E-2</v>
      </c>
      <c r="F869" s="49">
        <v>110240.70829013284</v>
      </c>
      <c r="G869" s="49">
        <v>7348911</v>
      </c>
      <c r="H869" s="48">
        <v>1.5000958412767938E-2</v>
      </c>
    </row>
    <row r="870" spans="2:8" x14ac:dyDescent="0.3">
      <c r="B870" s="41" t="s">
        <v>266</v>
      </c>
      <c r="C870" s="41" t="s">
        <v>53</v>
      </c>
      <c r="D870" s="41">
        <v>2017</v>
      </c>
      <c r="E870" s="48">
        <v>3.8766173838203445E-2</v>
      </c>
      <c r="F870" s="49">
        <v>112998.43466811175</v>
      </c>
      <c r="G870" s="49">
        <v>7408771</v>
      </c>
      <c r="H870" s="48">
        <v>1.5251981019269154E-2</v>
      </c>
    </row>
    <row r="871" spans="2:8" x14ac:dyDescent="0.3">
      <c r="B871" s="41" t="s">
        <v>266</v>
      </c>
      <c r="C871" s="41" t="s">
        <v>53</v>
      </c>
      <c r="D871" s="41">
        <v>2018</v>
      </c>
      <c r="E871" s="48">
        <v>3.9898809653073963E-2</v>
      </c>
      <c r="F871" s="49">
        <v>121052.07081480438</v>
      </c>
      <c r="G871" s="49">
        <v>7552902</v>
      </c>
      <c r="H871" s="48">
        <v>1.6027226464053735E-2</v>
      </c>
    </row>
    <row r="872" spans="2:8" x14ac:dyDescent="0.3">
      <c r="B872" s="41" t="s">
        <v>266</v>
      </c>
      <c r="C872" s="41" t="s">
        <v>53</v>
      </c>
      <c r="D872" s="41">
        <v>2019</v>
      </c>
      <c r="E872" s="48">
        <v>3.9890238556668817E-2</v>
      </c>
      <c r="F872" s="49">
        <v>118878.33597131677</v>
      </c>
      <c r="G872" s="49">
        <v>7460380</v>
      </c>
      <c r="H872" s="48">
        <v>1.5934622093152998E-2</v>
      </c>
    </row>
    <row r="873" spans="2:8" x14ac:dyDescent="0.3">
      <c r="B873" s="41" t="s">
        <v>266</v>
      </c>
      <c r="C873" s="41" t="s">
        <v>53</v>
      </c>
      <c r="D873" s="41">
        <v>2020</v>
      </c>
      <c r="E873" s="48">
        <v>3.9460154949773292E-2</v>
      </c>
      <c r="F873" s="49">
        <v>101750.49552775227</v>
      </c>
      <c r="G873" s="49">
        <v>6400888</v>
      </c>
      <c r="H873" s="48">
        <v>1.5896309313294072E-2</v>
      </c>
    </row>
    <row r="874" spans="2:8" x14ac:dyDescent="0.3">
      <c r="B874" s="41" t="s">
        <v>266</v>
      </c>
      <c r="C874" s="41" t="s">
        <v>67</v>
      </c>
      <c r="D874" s="41">
        <v>1990</v>
      </c>
      <c r="E874" s="48">
        <v>1.0860768989908001E-2</v>
      </c>
      <c r="F874" s="49">
        <v>27929.629559830344</v>
      </c>
      <c r="G874" s="49">
        <v>5574458</v>
      </c>
      <c r="H874" s="48">
        <v>5.0102861228536197E-3</v>
      </c>
    </row>
    <row r="875" spans="2:8" x14ac:dyDescent="0.3">
      <c r="B875" s="41" t="s">
        <v>266</v>
      </c>
      <c r="C875" s="41" t="s">
        <v>67</v>
      </c>
      <c r="D875" s="41">
        <v>1991</v>
      </c>
      <c r="E875" s="48">
        <v>1.0933879583297083E-2</v>
      </c>
      <c r="F875" s="49">
        <v>27927.741652961158</v>
      </c>
      <c r="G875" s="49">
        <v>5568548</v>
      </c>
      <c r="H875" s="48">
        <v>5.015264599130897E-3</v>
      </c>
    </row>
    <row r="876" spans="2:8" x14ac:dyDescent="0.3">
      <c r="B876" s="41" t="s">
        <v>266</v>
      </c>
      <c r="C876" s="41" t="s">
        <v>67</v>
      </c>
      <c r="D876" s="41">
        <v>1992</v>
      </c>
      <c r="E876" s="48">
        <v>1.3463934414945242E-2</v>
      </c>
      <c r="F876" s="49">
        <v>34980.203693633543</v>
      </c>
      <c r="G876" s="49">
        <v>5635507</v>
      </c>
      <c r="H876" s="48">
        <v>6.2071085518363373E-3</v>
      </c>
    </row>
    <row r="877" spans="2:8" x14ac:dyDescent="0.3">
      <c r="B877" s="41" t="s">
        <v>266</v>
      </c>
      <c r="C877" s="41" t="s">
        <v>67</v>
      </c>
      <c r="D877" s="41">
        <v>1993</v>
      </c>
      <c r="E877" s="48">
        <v>1.3984876819253598E-2</v>
      </c>
      <c r="F877" s="49">
        <v>37504.544759736564</v>
      </c>
      <c r="G877" s="49">
        <v>5762251</v>
      </c>
      <c r="H877" s="48">
        <v>6.5086621113409609E-3</v>
      </c>
    </row>
    <row r="878" spans="2:8" x14ac:dyDescent="0.3">
      <c r="B878" s="41" t="s">
        <v>266</v>
      </c>
      <c r="C878" s="41" t="s">
        <v>67</v>
      </c>
      <c r="D878" s="41">
        <v>1994</v>
      </c>
      <c r="E878" s="48">
        <v>1.3909719158947214E-2</v>
      </c>
      <c r="F878" s="49">
        <v>37223.354330245551</v>
      </c>
      <c r="G878" s="49">
        <v>5763584</v>
      </c>
      <c r="H878" s="48">
        <v>6.4583693636191559E-3</v>
      </c>
    </row>
    <row r="879" spans="2:8" x14ac:dyDescent="0.3">
      <c r="B879" s="41" t="s">
        <v>266</v>
      </c>
      <c r="C879" s="41" t="s">
        <v>67</v>
      </c>
      <c r="D879" s="41">
        <v>1995</v>
      </c>
      <c r="E879" s="48">
        <v>1.3494044647314742E-2</v>
      </c>
      <c r="F879" s="49">
        <v>36526.827045146565</v>
      </c>
      <c r="G879" s="49">
        <v>5837945</v>
      </c>
      <c r="H879" s="48">
        <v>6.2567953355412848E-3</v>
      </c>
    </row>
    <row r="880" spans="2:8" x14ac:dyDescent="0.3">
      <c r="B880" s="41" t="s">
        <v>266</v>
      </c>
      <c r="C880" s="41" t="s">
        <v>67</v>
      </c>
      <c r="D880" s="41">
        <v>1996</v>
      </c>
      <c r="E880" s="48">
        <v>1.3415062165199542E-2</v>
      </c>
      <c r="F880" s="49">
        <v>37600.272839107885</v>
      </c>
      <c r="G880" s="49">
        <v>5974675</v>
      </c>
      <c r="H880" s="48">
        <v>6.2932750047672691E-3</v>
      </c>
    </row>
    <row r="881" spans="2:8" x14ac:dyDescent="0.3">
      <c r="B881" s="41" t="s">
        <v>266</v>
      </c>
      <c r="C881" s="41" t="s">
        <v>67</v>
      </c>
      <c r="D881" s="41">
        <v>1997</v>
      </c>
      <c r="E881" s="48">
        <v>1.3336998893282862E-2</v>
      </c>
      <c r="F881" s="49">
        <v>38107.420164809213</v>
      </c>
      <c r="G881" s="49">
        <v>6116870</v>
      </c>
      <c r="H881" s="48">
        <v>6.2298888426285358E-3</v>
      </c>
    </row>
    <row r="882" spans="2:8" x14ac:dyDescent="0.3">
      <c r="B882" s="41" t="s">
        <v>266</v>
      </c>
      <c r="C882" s="41" t="s">
        <v>67</v>
      </c>
      <c r="D882" s="41">
        <v>1998</v>
      </c>
      <c r="E882" s="48">
        <v>1.3044677330391616E-2</v>
      </c>
      <c r="F882" s="49">
        <v>37959.097904026479</v>
      </c>
      <c r="G882" s="49">
        <v>6216008</v>
      </c>
      <c r="H882" s="48">
        <v>6.1066681226965083E-3</v>
      </c>
    </row>
    <row r="883" spans="2:8" x14ac:dyDescent="0.3">
      <c r="B883" s="41" t="s">
        <v>266</v>
      </c>
      <c r="C883" s="41" t="s">
        <v>67</v>
      </c>
      <c r="D883" s="41">
        <v>1999</v>
      </c>
      <c r="E883" s="48">
        <v>1.276489518887592E-2</v>
      </c>
      <c r="F883" s="49">
        <v>37536.169964714376</v>
      </c>
      <c r="G883" s="49">
        <v>6201141</v>
      </c>
      <c r="H883" s="48">
        <v>6.0531069951020909E-3</v>
      </c>
    </row>
    <row r="884" spans="2:8" x14ac:dyDescent="0.3">
      <c r="B884" s="41" t="s">
        <v>266</v>
      </c>
      <c r="C884" s="41" t="s">
        <v>67</v>
      </c>
      <c r="D884" s="41">
        <v>2000</v>
      </c>
      <c r="E884" s="48">
        <v>1.2657319492192579E-2</v>
      </c>
      <c r="F884" s="49">
        <v>38100.632786535367</v>
      </c>
      <c r="G884" s="49">
        <v>6310904</v>
      </c>
      <c r="H884" s="48">
        <v>6.0372702209596863E-3</v>
      </c>
    </row>
    <row r="885" spans="2:8" x14ac:dyDescent="0.3">
      <c r="B885" s="41" t="s">
        <v>266</v>
      </c>
      <c r="C885" s="41" t="s">
        <v>67</v>
      </c>
      <c r="D885" s="41">
        <v>2001</v>
      </c>
      <c r="E885" s="48">
        <v>1.2601356227554658E-2</v>
      </c>
      <c r="F885" s="49">
        <v>37983.335576357167</v>
      </c>
      <c r="G885" s="49">
        <v>6309000</v>
      </c>
      <c r="H885" s="48">
        <v>6.0205001706066207E-3</v>
      </c>
    </row>
    <row r="886" spans="2:8" x14ac:dyDescent="0.3">
      <c r="B886" s="41" t="s">
        <v>266</v>
      </c>
      <c r="C886" s="41" t="s">
        <v>67</v>
      </c>
      <c r="D886" s="41">
        <v>2002</v>
      </c>
      <c r="E886" s="48">
        <v>1.2288707500482035E-2</v>
      </c>
      <c r="F886" s="49">
        <v>36691.168172761747</v>
      </c>
      <c r="G886" s="49">
        <v>6304620</v>
      </c>
      <c r="H886" s="48">
        <v>5.8197271481487773E-3</v>
      </c>
    </row>
    <row r="887" spans="2:8" x14ac:dyDescent="0.3">
      <c r="B887" s="41" t="s">
        <v>266</v>
      </c>
      <c r="C887" s="41" t="s">
        <v>67</v>
      </c>
      <c r="D887" s="41">
        <v>2003</v>
      </c>
      <c r="E887" s="48">
        <v>1.2243934001609643E-2</v>
      </c>
      <c r="F887" s="49">
        <v>37145.365363601297</v>
      </c>
      <c r="G887" s="49">
        <v>6382794</v>
      </c>
      <c r="H887" s="48">
        <v>5.8196089931151305E-3</v>
      </c>
    </row>
    <row r="888" spans="2:8" x14ac:dyDescent="0.3">
      <c r="B888" s="41" t="s">
        <v>266</v>
      </c>
      <c r="C888" s="41" t="s">
        <v>67</v>
      </c>
      <c r="D888" s="41">
        <v>2004</v>
      </c>
      <c r="E888" s="48">
        <v>1.2128578152573961E-2</v>
      </c>
      <c r="F888" s="49">
        <v>37855.293629578511</v>
      </c>
      <c r="G888" s="49">
        <v>6519753</v>
      </c>
      <c r="H888" s="48">
        <v>5.806246590872156E-3</v>
      </c>
    </row>
    <row r="889" spans="2:8" x14ac:dyDescent="0.3">
      <c r="B889" s="41" t="s">
        <v>266</v>
      </c>
      <c r="C889" s="41" t="s">
        <v>67</v>
      </c>
      <c r="D889" s="41">
        <v>2005</v>
      </c>
      <c r="E889" s="48">
        <v>1.3925967774370629E-2</v>
      </c>
      <c r="F889" s="49">
        <v>41854.134070708795</v>
      </c>
      <c r="G889" s="49">
        <v>6497015</v>
      </c>
      <c r="H889" s="48">
        <v>6.4420559396444052E-3</v>
      </c>
    </row>
    <row r="890" spans="2:8" x14ac:dyDescent="0.3">
      <c r="B890" s="41" t="s">
        <v>266</v>
      </c>
      <c r="C890" s="41" t="s">
        <v>67</v>
      </c>
      <c r="D890" s="41">
        <v>2006</v>
      </c>
      <c r="E890" s="48">
        <v>1.3608753885323406E-2</v>
      </c>
      <c r="F890" s="49">
        <v>40649.905814370315</v>
      </c>
      <c r="G890" s="49">
        <v>6560912</v>
      </c>
      <c r="H890" s="48">
        <v>6.1957706206652845E-3</v>
      </c>
    </row>
    <row r="891" spans="2:8" x14ac:dyDescent="0.3">
      <c r="B891" s="41" t="s">
        <v>266</v>
      </c>
      <c r="C891" s="41" t="s">
        <v>67</v>
      </c>
      <c r="D891" s="41">
        <v>2007</v>
      </c>
      <c r="E891" s="48">
        <v>1.4554491909988606E-2</v>
      </c>
      <c r="F891" s="49">
        <v>43866.205247780053</v>
      </c>
      <c r="G891" s="49">
        <v>6567929</v>
      </c>
      <c r="H891" s="48">
        <v>6.6788488803365652E-3</v>
      </c>
    </row>
    <row r="892" spans="2:8" x14ac:dyDescent="0.3">
      <c r="B892" s="41" t="s">
        <v>266</v>
      </c>
      <c r="C892" s="41" t="s">
        <v>67</v>
      </c>
      <c r="D892" s="41">
        <v>2008</v>
      </c>
      <c r="E892" s="48">
        <v>1.4448962781919643E-2</v>
      </c>
      <c r="F892" s="49">
        <v>40837.95599934362</v>
      </c>
      <c r="G892" s="49">
        <v>6641293</v>
      </c>
      <c r="H892" s="48">
        <v>6.1490971711899503E-3</v>
      </c>
    </row>
    <row r="893" spans="2:8" x14ac:dyDescent="0.3">
      <c r="B893" s="41" t="s">
        <v>266</v>
      </c>
      <c r="C893" s="41" t="s">
        <v>67</v>
      </c>
      <c r="D893" s="41">
        <v>2009</v>
      </c>
      <c r="E893" s="48">
        <v>1.5711827546222513E-2</v>
      </c>
      <c r="F893" s="49">
        <v>42411.407450344814</v>
      </c>
      <c r="G893" s="49">
        <v>6527069</v>
      </c>
      <c r="H893" s="48">
        <v>6.4977721930540057E-3</v>
      </c>
    </row>
    <row r="894" spans="2:8" x14ac:dyDescent="0.3">
      <c r="B894" s="41" t="s">
        <v>266</v>
      </c>
      <c r="C894" s="41" t="s">
        <v>67</v>
      </c>
      <c r="D894" s="41">
        <v>2010</v>
      </c>
      <c r="E894" s="48">
        <v>1.6540732074706577E-2</v>
      </c>
      <c r="F894" s="49">
        <v>44886.865823576511</v>
      </c>
      <c r="G894" s="49">
        <v>6735067</v>
      </c>
      <c r="H894" s="48">
        <v>6.6646502289548883E-3</v>
      </c>
    </row>
    <row r="895" spans="2:8" x14ac:dyDescent="0.3">
      <c r="B895" s="41" t="s">
        <v>266</v>
      </c>
      <c r="C895" s="41" t="s">
        <v>67</v>
      </c>
      <c r="D895" s="41">
        <v>2011</v>
      </c>
      <c r="E895" s="48">
        <v>1.6527455527092248E-2</v>
      </c>
      <c r="F895" s="49">
        <v>44202.531060108471</v>
      </c>
      <c r="G895" s="49">
        <v>6815590</v>
      </c>
      <c r="H895" s="48">
        <v>6.4855032447826925E-3</v>
      </c>
    </row>
    <row r="896" spans="2:8" x14ac:dyDescent="0.3">
      <c r="B896" s="41" t="s">
        <v>266</v>
      </c>
      <c r="C896" s="41" t="s">
        <v>67</v>
      </c>
      <c r="D896" s="41">
        <v>2012</v>
      </c>
      <c r="E896" s="48">
        <v>1.6378195338346124E-2</v>
      </c>
      <c r="F896" s="49">
        <v>43664.137746468055</v>
      </c>
      <c r="G896" s="49">
        <v>6794407</v>
      </c>
      <c r="H896" s="48">
        <v>6.4264825092856604E-3</v>
      </c>
    </row>
    <row r="897" spans="2:8" x14ac:dyDescent="0.3">
      <c r="B897" s="41" t="s">
        <v>266</v>
      </c>
      <c r="C897" s="41" t="s">
        <v>67</v>
      </c>
      <c r="D897" s="41">
        <v>2013</v>
      </c>
      <c r="E897" s="48">
        <v>1.3908036241310361E-2</v>
      </c>
      <c r="F897" s="49">
        <v>38421.506438069526</v>
      </c>
      <c r="G897" s="49">
        <v>6973710</v>
      </c>
      <c r="H897" s="48">
        <v>5.509478661726617E-3</v>
      </c>
    </row>
    <row r="898" spans="2:8" x14ac:dyDescent="0.3">
      <c r="B898" s="41" t="s">
        <v>266</v>
      </c>
      <c r="C898" s="41" t="s">
        <v>67</v>
      </c>
      <c r="D898" s="41">
        <v>2014</v>
      </c>
      <c r="E898" s="48">
        <v>1.4277866063129143E-2</v>
      </c>
      <c r="F898" s="49">
        <v>40286.855219707082</v>
      </c>
      <c r="G898" s="49">
        <v>7173730</v>
      </c>
      <c r="H898" s="48">
        <v>5.6158867450694519E-3</v>
      </c>
    </row>
    <row r="899" spans="2:8" x14ac:dyDescent="0.3">
      <c r="B899" s="41" t="s">
        <v>266</v>
      </c>
      <c r="C899" s="41" t="s">
        <v>67</v>
      </c>
      <c r="D899" s="41">
        <v>2015</v>
      </c>
      <c r="E899" s="48">
        <v>1.3770434649999292E-2</v>
      </c>
      <c r="F899" s="49">
        <v>39554.637142566768</v>
      </c>
      <c r="G899" s="49">
        <v>7258314</v>
      </c>
      <c r="H899" s="48">
        <v>5.4495626866744489E-3</v>
      </c>
    </row>
    <row r="900" spans="2:8" x14ac:dyDescent="0.3">
      <c r="B900" s="41" t="s">
        <v>266</v>
      </c>
      <c r="C900" s="41" t="s">
        <v>67</v>
      </c>
      <c r="D900" s="41">
        <v>2016</v>
      </c>
      <c r="E900" s="48">
        <v>1.3400254026776335E-2</v>
      </c>
      <c r="F900" s="49">
        <v>38614.533810417408</v>
      </c>
      <c r="G900" s="49">
        <v>7348911</v>
      </c>
      <c r="H900" s="48">
        <v>5.2544565868898685E-3</v>
      </c>
    </row>
    <row r="901" spans="2:8" x14ac:dyDescent="0.3">
      <c r="B901" s="41" t="s">
        <v>266</v>
      </c>
      <c r="C901" s="41" t="s">
        <v>67</v>
      </c>
      <c r="D901" s="41">
        <v>2017</v>
      </c>
      <c r="E901" s="48">
        <v>1.268244362653808E-2</v>
      </c>
      <c r="F901" s="49">
        <v>36967.699818574307</v>
      </c>
      <c r="G901" s="49">
        <v>7408771</v>
      </c>
      <c r="H901" s="48">
        <v>4.9897209427277895E-3</v>
      </c>
    </row>
    <row r="902" spans="2:8" x14ac:dyDescent="0.3">
      <c r="B902" s="41" t="s">
        <v>266</v>
      </c>
      <c r="C902" s="41" t="s">
        <v>67</v>
      </c>
      <c r="D902" s="41">
        <v>2018</v>
      </c>
      <c r="E902" s="48">
        <v>1.3992753269858544E-2</v>
      </c>
      <c r="F902" s="49">
        <v>42453.691587425616</v>
      </c>
      <c r="G902" s="49">
        <v>7552902</v>
      </c>
      <c r="H902" s="48">
        <v>5.6208450192291141E-3</v>
      </c>
    </row>
    <row r="903" spans="2:8" x14ac:dyDescent="0.3">
      <c r="B903" s="41" t="s">
        <v>266</v>
      </c>
      <c r="C903" s="41" t="s">
        <v>67</v>
      </c>
      <c r="D903" s="41">
        <v>2019</v>
      </c>
      <c r="E903" s="48">
        <v>1.3771316555076811E-2</v>
      </c>
      <c r="F903" s="49">
        <v>41040.396233180385</v>
      </c>
      <c r="G903" s="49">
        <v>7460380</v>
      </c>
      <c r="H903" s="48">
        <v>5.5011133793694674E-3</v>
      </c>
    </row>
    <row r="904" spans="2:8" x14ac:dyDescent="0.3">
      <c r="B904" s="41" t="s">
        <v>266</v>
      </c>
      <c r="C904" s="41" t="s">
        <v>67</v>
      </c>
      <c r="D904" s="41">
        <v>2020</v>
      </c>
      <c r="E904" s="48">
        <v>1.3723006620599434E-2</v>
      </c>
      <c r="F904" s="49">
        <v>35385.637120632739</v>
      </c>
      <c r="G904" s="49">
        <v>6400888</v>
      </c>
      <c r="H904" s="48">
        <v>5.5282387569713359E-3</v>
      </c>
    </row>
    <row r="905" spans="2:8" x14ac:dyDescent="0.3">
      <c r="B905" s="41" t="s">
        <v>266</v>
      </c>
      <c r="C905" s="41" t="s">
        <v>95</v>
      </c>
      <c r="D905" s="41">
        <v>1990</v>
      </c>
      <c r="E905" s="48">
        <v>0.54699606904377907</v>
      </c>
      <c r="F905" s="49">
        <v>1406658.9201254656</v>
      </c>
      <c r="G905" s="49">
        <v>5574458</v>
      </c>
      <c r="H905" s="48">
        <v>0.25234003379798819</v>
      </c>
    </row>
    <row r="906" spans="2:8" x14ac:dyDescent="0.3">
      <c r="B906" s="41" t="s">
        <v>266</v>
      </c>
      <c r="C906" s="41" t="s">
        <v>95</v>
      </c>
      <c r="D906" s="41">
        <v>1991</v>
      </c>
      <c r="E906" s="48">
        <v>0.54568800674126405</v>
      </c>
      <c r="F906" s="49">
        <v>1393817.5886507996</v>
      </c>
      <c r="G906" s="49">
        <v>5568548</v>
      </c>
      <c r="H906" s="48">
        <v>0.2503018001552289</v>
      </c>
    </row>
    <row r="907" spans="2:8" x14ac:dyDescent="0.3">
      <c r="B907" s="41" t="s">
        <v>266</v>
      </c>
      <c r="C907" s="41" t="s">
        <v>95</v>
      </c>
      <c r="D907" s="41">
        <v>1992</v>
      </c>
      <c r="E907" s="48">
        <v>0.54223999669596701</v>
      </c>
      <c r="F907" s="49">
        <v>1408775.8414959009</v>
      </c>
      <c r="G907" s="49">
        <v>5635507</v>
      </c>
      <c r="H907" s="48">
        <v>0.24998209415690564</v>
      </c>
    </row>
    <row r="908" spans="2:8" x14ac:dyDescent="0.3">
      <c r="B908" s="41" t="s">
        <v>266</v>
      </c>
      <c r="C908" s="41" t="s">
        <v>95</v>
      </c>
      <c r="D908" s="41">
        <v>1993</v>
      </c>
      <c r="E908" s="48">
        <v>0.55554405753608938</v>
      </c>
      <c r="F908" s="49">
        <v>1489854.1646918817</v>
      </c>
      <c r="G908" s="49">
        <v>5762251</v>
      </c>
      <c r="H908" s="48">
        <v>0.2585541943056423</v>
      </c>
    </row>
    <row r="909" spans="2:8" x14ac:dyDescent="0.3">
      <c r="B909" s="41" t="s">
        <v>266</v>
      </c>
      <c r="C909" s="41" t="s">
        <v>95</v>
      </c>
      <c r="D909" s="41">
        <v>1994</v>
      </c>
      <c r="E909" s="48">
        <v>0.55741067490074991</v>
      </c>
      <c r="F909" s="49">
        <v>1491668.8699602999</v>
      </c>
      <c r="G909" s="49">
        <v>5763584</v>
      </c>
      <c r="H909" s="48">
        <v>0.25880925305509556</v>
      </c>
    </row>
    <row r="910" spans="2:8" x14ac:dyDescent="0.3">
      <c r="B910" s="41" t="s">
        <v>266</v>
      </c>
      <c r="C910" s="41" t="s">
        <v>95</v>
      </c>
      <c r="D910" s="41">
        <v>1995</v>
      </c>
      <c r="E910" s="48">
        <v>0.57115041723129589</v>
      </c>
      <c r="F910" s="49">
        <v>1546038.4971471364</v>
      </c>
      <c r="G910" s="49">
        <v>5837945</v>
      </c>
      <c r="H910" s="48">
        <v>0.26482580722277038</v>
      </c>
    </row>
    <row r="911" spans="2:8" x14ac:dyDescent="0.3">
      <c r="B911" s="41" t="s">
        <v>266</v>
      </c>
      <c r="C911" s="41" t="s">
        <v>95</v>
      </c>
      <c r="D911" s="41">
        <v>1996</v>
      </c>
      <c r="E911" s="48">
        <v>0.57060101889240655</v>
      </c>
      <c r="F911" s="49">
        <v>1599303.3597923927</v>
      </c>
      <c r="G911" s="49">
        <v>5974675</v>
      </c>
      <c r="H911" s="48">
        <v>0.26768039429632451</v>
      </c>
    </row>
    <row r="912" spans="2:8" x14ac:dyDescent="0.3">
      <c r="B912" s="41" t="s">
        <v>266</v>
      </c>
      <c r="C912" s="41" t="s">
        <v>95</v>
      </c>
      <c r="D912" s="41">
        <v>1997</v>
      </c>
      <c r="E912" s="48">
        <v>0.57005801453535498</v>
      </c>
      <c r="F912" s="49">
        <v>1628810.2332494482</v>
      </c>
      <c r="G912" s="49">
        <v>6116870</v>
      </c>
      <c r="H912" s="48">
        <v>0.26628164947913691</v>
      </c>
    </row>
    <row r="913" spans="2:8" x14ac:dyDescent="0.3">
      <c r="B913" s="41" t="s">
        <v>266</v>
      </c>
      <c r="C913" s="41" t="s">
        <v>95</v>
      </c>
      <c r="D913" s="41">
        <v>1998</v>
      </c>
      <c r="E913" s="48">
        <v>0.56734693877551023</v>
      </c>
      <c r="F913" s="49">
        <v>1650939.8775510206</v>
      </c>
      <c r="G913" s="49">
        <v>6216008</v>
      </c>
      <c r="H913" s="48">
        <v>0.26559487657529085</v>
      </c>
    </row>
    <row r="914" spans="2:8" x14ac:dyDescent="0.3">
      <c r="B914" s="41" t="s">
        <v>266</v>
      </c>
      <c r="C914" s="41" t="s">
        <v>95</v>
      </c>
      <c r="D914" s="41">
        <v>1999</v>
      </c>
      <c r="E914" s="48">
        <v>0.56475215728078043</v>
      </c>
      <c r="F914" s="49">
        <v>1660697.7691524026</v>
      </c>
      <c r="G914" s="49">
        <v>6201141</v>
      </c>
      <c r="H914" s="48">
        <v>0.26780519410095699</v>
      </c>
    </row>
    <row r="915" spans="2:8" x14ac:dyDescent="0.3">
      <c r="B915" s="41" t="s">
        <v>266</v>
      </c>
      <c r="C915" s="41" t="s">
        <v>95</v>
      </c>
      <c r="D915" s="41">
        <v>2000</v>
      </c>
      <c r="E915" s="48">
        <v>0.56217166767598636</v>
      </c>
      <c r="F915" s="49">
        <v>1692230.0402015531</v>
      </c>
      <c r="G915" s="49">
        <v>6310904</v>
      </c>
      <c r="H915" s="48">
        <v>0.26814384123123297</v>
      </c>
    </row>
    <row r="916" spans="2:8" x14ac:dyDescent="0.3">
      <c r="B916" s="41" t="s">
        <v>266</v>
      </c>
      <c r="C916" s="41" t="s">
        <v>95</v>
      </c>
      <c r="D916" s="41">
        <v>2001</v>
      </c>
      <c r="E916" s="48">
        <v>0.56579957648370749</v>
      </c>
      <c r="F916" s="49">
        <v>1705447.7942261796</v>
      </c>
      <c r="G916" s="49">
        <v>6309000</v>
      </c>
      <c r="H916" s="48">
        <v>0.27031982790080511</v>
      </c>
    </row>
    <row r="917" spans="2:8" x14ac:dyDescent="0.3">
      <c r="B917" s="41" t="s">
        <v>266</v>
      </c>
      <c r="C917" s="41" t="s">
        <v>95</v>
      </c>
      <c r="D917" s="41">
        <v>2002</v>
      </c>
      <c r="E917" s="48">
        <v>0.56795166784497719</v>
      </c>
      <c r="F917" s="49">
        <v>1695769.0756398228</v>
      </c>
      <c r="G917" s="49">
        <v>6304620</v>
      </c>
      <c r="H917" s="48">
        <v>0.26897244808407528</v>
      </c>
    </row>
    <row r="918" spans="2:8" x14ac:dyDescent="0.3">
      <c r="B918" s="41" t="s">
        <v>266</v>
      </c>
      <c r="C918" s="41" t="s">
        <v>95</v>
      </c>
      <c r="D918" s="41">
        <v>2003</v>
      </c>
      <c r="E918" s="48">
        <v>0.56722047841507139</v>
      </c>
      <c r="F918" s="49">
        <v>1720820.44134464</v>
      </c>
      <c r="G918" s="49">
        <v>6382794</v>
      </c>
      <c r="H918" s="48">
        <v>0.26960300478828553</v>
      </c>
    </row>
    <row r="919" spans="2:8" x14ac:dyDescent="0.3">
      <c r="B919" s="41" t="s">
        <v>266</v>
      </c>
      <c r="C919" s="41" t="s">
        <v>95</v>
      </c>
      <c r="D919" s="41">
        <v>2004</v>
      </c>
      <c r="E919" s="48">
        <v>0.56690826557526375</v>
      </c>
      <c r="F919" s="49">
        <v>1769414.2367242181</v>
      </c>
      <c r="G919" s="49">
        <v>6519753</v>
      </c>
      <c r="H919" s="48">
        <v>0.27139283293772298</v>
      </c>
    </row>
    <row r="920" spans="2:8" x14ac:dyDescent="0.3">
      <c r="B920" s="41" t="s">
        <v>266</v>
      </c>
      <c r="C920" s="41" t="s">
        <v>95</v>
      </c>
      <c r="D920" s="41">
        <v>2005</v>
      </c>
      <c r="E920" s="48">
        <v>0.57243531536380543</v>
      </c>
      <c r="F920" s="49">
        <v>1720439.4570077178</v>
      </c>
      <c r="G920" s="49">
        <v>6497015</v>
      </c>
      <c r="H920" s="48">
        <v>0.26480459980586746</v>
      </c>
    </row>
    <row r="921" spans="2:8" x14ac:dyDescent="0.3">
      <c r="B921" s="41" t="s">
        <v>266</v>
      </c>
      <c r="C921" s="41" t="s">
        <v>95</v>
      </c>
      <c r="D921" s="41">
        <v>2006</v>
      </c>
      <c r="E921" s="48">
        <v>0.56541628888072959</v>
      </c>
      <c r="F921" s="49">
        <v>1688921.6369545835</v>
      </c>
      <c r="G921" s="49">
        <v>6560912</v>
      </c>
      <c r="H921" s="48">
        <v>0.25742177870311073</v>
      </c>
    </row>
    <row r="922" spans="2:8" x14ac:dyDescent="0.3">
      <c r="B922" s="41" t="s">
        <v>266</v>
      </c>
      <c r="C922" s="41" t="s">
        <v>95</v>
      </c>
      <c r="D922" s="41">
        <v>2007</v>
      </c>
      <c r="E922" s="48">
        <v>0.56081784754145791</v>
      </c>
      <c r="F922" s="49">
        <v>1690265.1744227787</v>
      </c>
      <c r="G922" s="49">
        <v>6567929</v>
      </c>
      <c r="H922" s="48">
        <v>0.25735131643822257</v>
      </c>
    </row>
    <row r="923" spans="2:8" x14ac:dyDescent="0.3">
      <c r="B923" s="41" t="s">
        <v>266</v>
      </c>
      <c r="C923" s="41" t="s">
        <v>95</v>
      </c>
      <c r="D923" s="41">
        <v>2008</v>
      </c>
      <c r="E923" s="48">
        <v>0.56462007486131194</v>
      </c>
      <c r="F923" s="49">
        <v>1595819.0301649428</v>
      </c>
      <c r="G923" s="49">
        <v>6641293</v>
      </c>
      <c r="H923" s="48">
        <v>0.24028740038497667</v>
      </c>
    </row>
    <row r="924" spans="2:8" x14ac:dyDescent="0.3">
      <c r="B924" s="41" t="s">
        <v>266</v>
      </c>
      <c r="C924" s="41" t="s">
        <v>95</v>
      </c>
      <c r="D924" s="41">
        <v>2009</v>
      </c>
      <c r="E924" s="48">
        <v>0.56249515670474393</v>
      </c>
      <c r="F924" s="49">
        <v>1518360.0513478164</v>
      </c>
      <c r="G924" s="49">
        <v>6527069</v>
      </c>
      <c r="H924" s="48">
        <v>0.23262509578921509</v>
      </c>
    </row>
    <row r="925" spans="2:8" x14ac:dyDescent="0.3">
      <c r="B925" s="41" t="s">
        <v>266</v>
      </c>
      <c r="C925" s="41" t="s">
        <v>95</v>
      </c>
      <c r="D925" s="41">
        <v>2010</v>
      </c>
      <c r="E925" s="48">
        <v>0.54981335419367872</v>
      </c>
      <c r="F925" s="49">
        <v>1492037.8461024072</v>
      </c>
      <c r="G925" s="49">
        <v>6735067</v>
      </c>
      <c r="H925" s="48">
        <v>0.22153273992707231</v>
      </c>
    </row>
    <row r="926" spans="2:8" x14ac:dyDescent="0.3">
      <c r="B926" s="41" t="s">
        <v>266</v>
      </c>
      <c r="C926" s="41" t="s">
        <v>95</v>
      </c>
      <c r="D926" s="41">
        <v>2011</v>
      </c>
      <c r="E926" s="48">
        <v>0.54557940297371599</v>
      </c>
      <c r="F926" s="49">
        <v>1459147.2030385768</v>
      </c>
      <c r="G926" s="49">
        <v>6815590</v>
      </c>
      <c r="H926" s="48">
        <v>0.21408963905378356</v>
      </c>
    </row>
    <row r="927" spans="2:8" x14ac:dyDescent="0.3">
      <c r="B927" s="41" t="s">
        <v>266</v>
      </c>
      <c r="C927" s="41" t="s">
        <v>95</v>
      </c>
      <c r="D927" s="41">
        <v>2012</v>
      </c>
      <c r="E927" s="48">
        <v>0.5457291477435855</v>
      </c>
      <c r="F927" s="49">
        <v>1454909.5420512171</v>
      </c>
      <c r="G927" s="49">
        <v>6794407</v>
      </c>
      <c r="H927" s="48">
        <v>0.21413341032576017</v>
      </c>
    </row>
    <row r="928" spans="2:8" x14ac:dyDescent="0.3">
      <c r="B928" s="41" t="s">
        <v>266</v>
      </c>
      <c r="C928" s="41" t="s">
        <v>95</v>
      </c>
      <c r="D928" s="41">
        <v>2013</v>
      </c>
      <c r="E928" s="48">
        <v>0.56339971729114957</v>
      </c>
      <c r="F928" s="49">
        <v>1556414.2550054924</v>
      </c>
      <c r="G928" s="49">
        <v>6973710</v>
      </c>
      <c r="H928" s="48">
        <v>0.22318310555005763</v>
      </c>
    </row>
    <row r="929" spans="2:8" x14ac:dyDescent="0.3">
      <c r="B929" s="41" t="s">
        <v>266</v>
      </c>
      <c r="C929" s="41" t="s">
        <v>95</v>
      </c>
      <c r="D929" s="41">
        <v>2014</v>
      </c>
      <c r="E929" s="48">
        <v>0.56523843217014058</v>
      </c>
      <c r="F929" s="49">
        <v>1594893.7173642337</v>
      </c>
      <c r="G929" s="49">
        <v>7173730</v>
      </c>
      <c r="H929" s="48">
        <v>0.22232419081345878</v>
      </c>
    </row>
    <row r="930" spans="2:8" x14ac:dyDescent="0.3">
      <c r="B930" s="41" t="s">
        <v>266</v>
      </c>
      <c r="C930" s="41" t="s">
        <v>95</v>
      </c>
      <c r="D930" s="41">
        <v>2015</v>
      </c>
      <c r="E930" s="48">
        <v>0.56526251794611648</v>
      </c>
      <c r="F930" s="49">
        <v>1623678.1449489992</v>
      </c>
      <c r="G930" s="49">
        <v>7258314</v>
      </c>
      <c r="H930" s="48">
        <v>0.2236990773544654</v>
      </c>
    </row>
    <row r="931" spans="2:8" x14ac:dyDescent="0.3">
      <c r="B931" s="41" t="s">
        <v>266</v>
      </c>
      <c r="C931" s="41" t="s">
        <v>95</v>
      </c>
      <c r="D931" s="41">
        <v>2016</v>
      </c>
      <c r="E931" s="48">
        <v>0.57303164719600996</v>
      </c>
      <c r="F931" s="49">
        <v>1651263.4664144965</v>
      </c>
      <c r="G931" s="49">
        <v>7348911</v>
      </c>
      <c r="H931" s="48">
        <v>0.22469498765388457</v>
      </c>
    </row>
    <row r="932" spans="2:8" x14ac:dyDescent="0.3">
      <c r="B932" s="41" t="s">
        <v>266</v>
      </c>
      <c r="C932" s="41" t="s">
        <v>95</v>
      </c>
      <c r="D932" s="41">
        <v>2017</v>
      </c>
      <c r="E932" s="48">
        <v>0.58241580731558262</v>
      </c>
      <c r="F932" s="49">
        <v>1697667.5291015869</v>
      </c>
      <c r="G932" s="49">
        <v>7408771</v>
      </c>
      <c r="H932" s="48">
        <v>0.22914293465158889</v>
      </c>
    </row>
    <row r="933" spans="2:8" x14ac:dyDescent="0.3">
      <c r="B933" s="41" t="s">
        <v>266</v>
      </c>
      <c r="C933" s="41" t="s">
        <v>95</v>
      </c>
      <c r="D933" s="41">
        <v>2018</v>
      </c>
      <c r="E933" s="48">
        <v>0.58402986377245447</v>
      </c>
      <c r="F933" s="49">
        <v>1771933.1739987601</v>
      </c>
      <c r="G933" s="49">
        <v>7552902</v>
      </c>
      <c r="H933" s="48">
        <v>0.23460296108684583</v>
      </c>
    </row>
    <row r="934" spans="2:8" x14ac:dyDescent="0.3">
      <c r="B934" s="41" t="s">
        <v>266</v>
      </c>
      <c r="C934" s="41" t="s">
        <v>95</v>
      </c>
      <c r="D934" s="41">
        <v>2019</v>
      </c>
      <c r="E934" s="48">
        <v>0.58603979363682146</v>
      </c>
      <c r="F934" s="49">
        <v>1746478.2864496626</v>
      </c>
      <c r="G934" s="49">
        <v>7460380</v>
      </c>
      <c r="H934" s="48">
        <v>0.23410044615015088</v>
      </c>
    </row>
    <row r="935" spans="2:8" x14ac:dyDescent="0.3">
      <c r="B935" s="41" t="s">
        <v>266</v>
      </c>
      <c r="C935" s="41" t="s">
        <v>95</v>
      </c>
      <c r="D935" s="41">
        <v>2020</v>
      </c>
      <c r="E935" s="48">
        <v>0.58653622798621885</v>
      </c>
      <c r="F935" s="49">
        <v>1512420.6156448284</v>
      </c>
      <c r="G935" s="49">
        <v>6400888</v>
      </c>
      <c r="H935" s="48">
        <v>0.23628293693700442</v>
      </c>
    </row>
    <row r="936" spans="2:8" x14ac:dyDescent="0.3">
      <c r="B936" s="41" t="s">
        <v>267</v>
      </c>
      <c r="C936" s="41" t="s">
        <v>13</v>
      </c>
      <c r="D936" s="41">
        <v>1990</v>
      </c>
      <c r="E936" s="48">
        <v>0.16430212133495473</v>
      </c>
      <c r="F936" s="49">
        <v>29423.223888663691</v>
      </c>
      <c r="G936" s="49">
        <v>5574458</v>
      </c>
      <c r="H936" s="48">
        <v>5.2782214681075168E-3</v>
      </c>
    </row>
    <row r="937" spans="2:8" x14ac:dyDescent="0.3">
      <c r="B937" s="41" t="s">
        <v>267</v>
      </c>
      <c r="C937" s="41" t="s">
        <v>13</v>
      </c>
      <c r="D937" s="41">
        <v>1991</v>
      </c>
      <c r="E937" s="48">
        <v>0.16430212133495473</v>
      </c>
      <c r="F937" s="49">
        <v>29448.36211322794</v>
      </c>
      <c r="G937" s="49">
        <v>5568548</v>
      </c>
      <c r="H937" s="48">
        <v>5.288337662390257E-3</v>
      </c>
    </row>
    <row r="938" spans="2:8" x14ac:dyDescent="0.3">
      <c r="B938" s="41" t="s">
        <v>267</v>
      </c>
      <c r="C938" s="41" t="s">
        <v>13</v>
      </c>
      <c r="D938" s="41">
        <v>1992</v>
      </c>
      <c r="E938" s="48">
        <v>0.16866879137043392</v>
      </c>
      <c r="F938" s="49">
        <v>28755.498896788427</v>
      </c>
      <c r="G938" s="49">
        <v>5635507</v>
      </c>
      <c r="H938" s="48">
        <v>5.1025575687845704E-3</v>
      </c>
    </row>
    <row r="939" spans="2:8" x14ac:dyDescent="0.3">
      <c r="B939" s="41" t="s">
        <v>267</v>
      </c>
      <c r="C939" s="41" t="s">
        <v>13</v>
      </c>
      <c r="D939" s="41">
        <v>1993</v>
      </c>
      <c r="E939" s="48">
        <v>0.18387484957882069</v>
      </c>
      <c r="F939" s="49">
        <v>32258.819735258723</v>
      </c>
      <c r="G939" s="49">
        <v>5762251</v>
      </c>
      <c r="H939" s="48">
        <v>5.5983017288310979E-3</v>
      </c>
    </row>
    <row r="940" spans="2:8" x14ac:dyDescent="0.3">
      <c r="B940" s="41" t="s">
        <v>267</v>
      </c>
      <c r="C940" s="41" t="s">
        <v>13</v>
      </c>
      <c r="D940" s="41">
        <v>1994</v>
      </c>
      <c r="E940" s="48">
        <v>0.16778688122454988</v>
      </c>
      <c r="F940" s="49">
        <v>30110.69813079527</v>
      </c>
      <c r="G940" s="49">
        <v>5763584</v>
      </c>
      <c r="H940" s="48">
        <v>5.2243010825894567E-3</v>
      </c>
    </row>
    <row r="941" spans="2:8" x14ac:dyDescent="0.3">
      <c r="B941" s="41" t="s">
        <v>267</v>
      </c>
      <c r="C941" s="41" t="s">
        <v>13</v>
      </c>
      <c r="D941" s="41">
        <v>1995</v>
      </c>
      <c r="E941" s="48">
        <v>0.16841483232382923</v>
      </c>
      <c r="F941" s="49">
        <v>30368.73097946521</v>
      </c>
      <c r="G941" s="49">
        <v>5837945</v>
      </c>
      <c r="H941" s="48">
        <v>5.2019556503984212E-3</v>
      </c>
    </row>
    <row r="942" spans="2:8" x14ac:dyDescent="0.3">
      <c r="B942" s="41" t="s">
        <v>267</v>
      </c>
      <c r="C942" s="41" t="s">
        <v>13</v>
      </c>
      <c r="D942" s="41">
        <v>1996</v>
      </c>
      <c r="E942" s="48">
        <v>0.16636668774626648</v>
      </c>
      <c r="F942" s="49">
        <v>31017.405263413923</v>
      </c>
      <c r="G942" s="49">
        <v>5974675</v>
      </c>
      <c r="H942" s="48">
        <v>5.1914799153784802E-3</v>
      </c>
    </row>
    <row r="943" spans="2:8" x14ac:dyDescent="0.3">
      <c r="B943" s="41" t="s">
        <v>267</v>
      </c>
      <c r="C943" s="41" t="s">
        <v>13</v>
      </c>
      <c r="D943" s="41">
        <v>1997</v>
      </c>
      <c r="E943" s="48">
        <v>0.16436776084971405</v>
      </c>
      <c r="F943" s="49">
        <v>31115.967703176819</v>
      </c>
      <c r="G943" s="49">
        <v>6116870</v>
      </c>
      <c r="H943" s="48">
        <v>5.0869100868870549E-3</v>
      </c>
    </row>
    <row r="944" spans="2:8" x14ac:dyDescent="0.3">
      <c r="B944" s="41" t="s">
        <v>267</v>
      </c>
      <c r="C944" s="41" t="s">
        <v>13</v>
      </c>
      <c r="D944" s="41">
        <v>1998</v>
      </c>
      <c r="E944" s="48">
        <v>0.16312202194992823</v>
      </c>
      <c r="F944" s="49">
        <v>31021.0780362398</v>
      </c>
      <c r="G944" s="49">
        <v>6216008</v>
      </c>
      <c r="H944" s="48">
        <v>4.9905144968024175E-3</v>
      </c>
    </row>
    <row r="945" spans="2:8" x14ac:dyDescent="0.3">
      <c r="B945" s="41" t="s">
        <v>267</v>
      </c>
      <c r="C945" s="41" t="s">
        <v>13</v>
      </c>
      <c r="D945" s="41">
        <v>1999</v>
      </c>
      <c r="E945" s="48">
        <v>0.16189502385821405</v>
      </c>
      <c r="F945" s="49">
        <v>31986.895023858215</v>
      </c>
      <c r="G945" s="49">
        <v>6201141</v>
      </c>
      <c r="H945" s="48">
        <v>5.1582273365269734E-3</v>
      </c>
    </row>
    <row r="946" spans="2:8" x14ac:dyDescent="0.3">
      <c r="B946" s="41" t="s">
        <v>267</v>
      </c>
      <c r="C946" s="41" t="s">
        <v>13</v>
      </c>
      <c r="D946" s="41">
        <v>2000</v>
      </c>
      <c r="E946" s="48">
        <v>0.15626300265369714</v>
      </c>
      <c r="F946" s="49">
        <v>31810.459450213126</v>
      </c>
      <c r="G946" s="49">
        <v>6310904</v>
      </c>
      <c r="H946" s="48">
        <v>5.0405551170185957E-3</v>
      </c>
    </row>
    <row r="947" spans="2:8" x14ac:dyDescent="0.3">
      <c r="B947" s="41" t="s">
        <v>267</v>
      </c>
      <c r="C947" s="41" t="s">
        <v>13</v>
      </c>
      <c r="D947" s="41">
        <v>2001</v>
      </c>
      <c r="E947" s="48">
        <v>0.15239613617180905</v>
      </c>
      <c r="F947" s="49">
        <v>30635.585670074088</v>
      </c>
      <c r="G947" s="49">
        <v>6309000</v>
      </c>
      <c r="H947" s="48">
        <v>4.8558544412861133E-3</v>
      </c>
    </row>
    <row r="948" spans="2:8" x14ac:dyDescent="0.3">
      <c r="B948" s="41" t="s">
        <v>267</v>
      </c>
      <c r="C948" s="41" t="s">
        <v>13</v>
      </c>
      <c r="D948" s="41">
        <v>2002</v>
      </c>
      <c r="E948" s="48">
        <v>0.15549382392508343</v>
      </c>
      <c r="F948" s="49">
        <v>32529.774446599229</v>
      </c>
      <c r="G948" s="49">
        <v>6304620</v>
      </c>
      <c r="H948" s="48">
        <v>5.1596725015305017E-3</v>
      </c>
    </row>
    <row r="949" spans="2:8" x14ac:dyDescent="0.3">
      <c r="B949" s="41" t="s">
        <v>267</v>
      </c>
      <c r="C949" s="41" t="s">
        <v>13</v>
      </c>
      <c r="D949" s="41">
        <v>2003</v>
      </c>
      <c r="E949" s="48">
        <v>0.1505971957763545</v>
      </c>
      <c r="F949" s="49">
        <v>31959.887484853727</v>
      </c>
      <c r="G949" s="49">
        <v>6382794</v>
      </c>
      <c r="H949" s="48">
        <v>5.007193947486591E-3</v>
      </c>
    </row>
    <row r="950" spans="2:8" x14ac:dyDescent="0.3">
      <c r="B950" s="41" t="s">
        <v>267</v>
      </c>
      <c r="C950" s="41" t="s">
        <v>13</v>
      </c>
      <c r="D950" s="41">
        <v>2004</v>
      </c>
      <c r="E950" s="48">
        <v>0.14944601906725072</v>
      </c>
      <c r="F950" s="49">
        <v>32709.250193249165</v>
      </c>
      <c r="G950" s="49">
        <v>6519753</v>
      </c>
      <c r="H950" s="48">
        <v>5.016946223767858E-3</v>
      </c>
    </row>
    <row r="951" spans="2:8" x14ac:dyDescent="0.3">
      <c r="B951" s="41" t="s">
        <v>267</v>
      </c>
      <c r="C951" s="41" t="s">
        <v>13</v>
      </c>
      <c r="D951" s="41">
        <v>2005</v>
      </c>
      <c r="E951" s="48">
        <v>0.14807250446770487</v>
      </c>
      <c r="F951" s="49">
        <v>33008.91498595864</v>
      </c>
      <c r="G951" s="49">
        <v>6497015</v>
      </c>
      <c r="H951" s="48">
        <v>5.0806277938343436E-3</v>
      </c>
    </row>
    <row r="952" spans="2:8" x14ac:dyDescent="0.3">
      <c r="B952" s="41" t="s">
        <v>267</v>
      </c>
      <c r="C952" s="41" t="s">
        <v>13</v>
      </c>
      <c r="D952" s="41">
        <v>2006</v>
      </c>
      <c r="E952" s="48">
        <v>0.15783729325833262</v>
      </c>
      <c r="F952" s="49">
        <v>34648.284778775916</v>
      </c>
      <c r="G952" s="49">
        <v>6560912</v>
      </c>
      <c r="H952" s="48">
        <v>5.2810165383678238E-3</v>
      </c>
    </row>
    <row r="953" spans="2:8" x14ac:dyDescent="0.3">
      <c r="B953" s="41" t="s">
        <v>267</v>
      </c>
      <c r="C953" s="41" t="s">
        <v>13</v>
      </c>
      <c r="D953" s="41">
        <v>2007</v>
      </c>
      <c r="E953" s="48">
        <v>0.15709868805882846</v>
      </c>
      <c r="F953" s="49">
        <v>34008.566892287126</v>
      </c>
      <c r="G953" s="49">
        <v>6567929</v>
      </c>
      <c r="H953" s="48">
        <v>5.1779741973896377E-3</v>
      </c>
    </row>
    <row r="954" spans="2:8" x14ac:dyDescent="0.3">
      <c r="B954" s="41" t="s">
        <v>267</v>
      </c>
      <c r="C954" s="41" t="s">
        <v>13</v>
      </c>
      <c r="D954" s="41">
        <v>2008</v>
      </c>
      <c r="E954" s="48">
        <v>0.15580971324382561</v>
      </c>
      <c r="F954" s="49">
        <v>33957.013094646114</v>
      </c>
      <c r="G954" s="49">
        <v>6641293</v>
      </c>
      <c r="H954" s="48">
        <v>5.1130123448319652E-3</v>
      </c>
    </row>
    <row r="955" spans="2:8" x14ac:dyDescent="0.3">
      <c r="B955" s="41" t="s">
        <v>267</v>
      </c>
      <c r="C955" s="41" t="s">
        <v>13</v>
      </c>
      <c r="D955" s="41">
        <v>2009</v>
      </c>
      <c r="E955" s="48">
        <v>0.16390808291820666</v>
      </c>
      <c r="F955" s="49">
        <v>36547.732604852965</v>
      </c>
      <c r="G955" s="49">
        <v>6527069</v>
      </c>
      <c r="H955" s="48">
        <v>5.5994095672732992E-3</v>
      </c>
    </row>
    <row r="956" spans="2:8" x14ac:dyDescent="0.3">
      <c r="B956" s="41" t="s">
        <v>267</v>
      </c>
      <c r="C956" s="41" t="s">
        <v>13</v>
      </c>
      <c r="D956" s="41">
        <v>2010</v>
      </c>
      <c r="E956" s="48">
        <v>0.16361886429258904</v>
      </c>
      <c r="F956" s="49">
        <v>35840.221366698752</v>
      </c>
      <c r="G956" s="49">
        <v>6735067</v>
      </c>
      <c r="H956" s="48">
        <v>5.3214350156722649E-3</v>
      </c>
    </row>
    <row r="957" spans="2:8" x14ac:dyDescent="0.3">
      <c r="B957" s="41" t="s">
        <v>267</v>
      </c>
      <c r="C957" s="41" t="s">
        <v>13</v>
      </c>
      <c r="D957" s="41">
        <v>2011</v>
      </c>
      <c r="E957" s="48">
        <v>0.16509055938451675</v>
      </c>
      <c r="F957" s="49">
        <v>36215.750921622057</v>
      </c>
      <c r="G957" s="49">
        <v>6815590</v>
      </c>
      <c r="H957" s="48">
        <v>5.3136633690732656E-3</v>
      </c>
    </row>
    <row r="958" spans="2:8" x14ac:dyDescent="0.3">
      <c r="B958" s="41" t="s">
        <v>267</v>
      </c>
      <c r="C958" s="41" t="s">
        <v>13</v>
      </c>
      <c r="D958" s="41">
        <v>2012</v>
      </c>
      <c r="E958" s="48">
        <v>0.16524947858174233</v>
      </c>
      <c r="F958" s="49">
        <v>38159.079095138775</v>
      </c>
      <c r="G958" s="49">
        <v>6794407</v>
      </c>
      <c r="H958" s="48">
        <v>5.6162486432059155E-3</v>
      </c>
    </row>
    <row r="959" spans="2:8" x14ac:dyDescent="0.3">
      <c r="B959" s="41" t="s">
        <v>267</v>
      </c>
      <c r="C959" s="41" t="s">
        <v>13</v>
      </c>
      <c r="D959" s="41">
        <v>2013</v>
      </c>
      <c r="E959" s="48">
        <v>0.16353099944431213</v>
      </c>
      <c r="F959" s="49">
        <v>38556.684924982139</v>
      </c>
      <c r="G959" s="49">
        <v>6973710</v>
      </c>
      <c r="H959" s="48">
        <v>5.5288626749581127E-3</v>
      </c>
    </row>
    <row r="960" spans="2:8" x14ac:dyDescent="0.3">
      <c r="B960" s="41" t="s">
        <v>267</v>
      </c>
      <c r="C960" s="41" t="s">
        <v>13</v>
      </c>
      <c r="D960" s="41">
        <v>2014</v>
      </c>
      <c r="E960" s="48">
        <v>0.16324589904112846</v>
      </c>
      <c r="F960" s="49">
        <v>40662.104762659481</v>
      </c>
      <c r="G960" s="49">
        <v>7173730</v>
      </c>
      <c r="H960" s="48">
        <v>5.6681955917855121E-3</v>
      </c>
    </row>
    <row r="961" spans="2:8" x14ac:dyDescent="0.3">
      <c r="B961" s="41" t="s">
        <v>267</v>
      </c>
      <c r="C961" s="41" t="s">
        <v>13</v>
      </c>
      <c r="D961" s="41">
        <v>2015</v>
      </c>
      <c r="E961" s="48">
        <v>0.15920859417265631</v>
      </c>
      <c r="F961" s="49">
        <v>38511.126053018008</v>
      </c>
      <c r="G961" s="49">
        <v>7258314</v>
      </c>
      <c r="H961" s="48">
        <v>5.3057949894449331E-3</v>
      </c>
    </row>
    <row r="962" spans="2:8" x14ac:dyDescent="0.3">
      <c r="B962" s="41" t="s">
        <v>267</v>
      </c>
      <c r="C962" s="41" t="s">
        <v>13</v>
      </c>
      <c r="D962" s="41">
        <v>2016</v>
      </c>
      <c r="E962" s="48">
        <v>0.15179426718738487</v>
      </c>
      <c r="F962" s="49">
        <v>36357.762876722423</v>
      </c>
      <c r="G962" s="49">
        <v>7348911</v>
      </c>
      <c r="H962" s="48">
        <v>4.9473674231083247E-3</v>
      </c>
    </row>
    <row r="963" spans="2:8" x14ac:dyDescent="0.3">
      <c r="B963" s="41" t="s">
        <v>267</v>
      </c>
      <c r="C963" s="41" t="s">
        <v>13</v>
      </c>
      <c r="D963" s="41">
        <v>2017</v>
      </c>
      <c r="E963" s="48">
        <v>0.1488374781440111</v>
      </c>
      <c r="F963" s="49">
        <v>36254.428276230799</v>
      </c>
      <c r="G963" s="49">
        <v>7408771</v>
      </c>
      <c r="H963" s="48">
        <v>4.8934470070988558E-3</v>
      </c>
    </row>
    <row r="964" spans="2:8" x14ac:dyDescent="0.3">
      <c r="B964" s="41" t="s">
        <v>267</v>
      </c>
      <c r="C964" s="41" t="s">
        <v>13</v>
      </c>
      <c r="D964" s="41">
        <v>2018</v>
      </c>
      <c r="E964" s="48">
        <v>0.15086490999370175</v>
      </c>
      <c r="F964" s="49">
        <v>36561.205747513661</v>
      </c>
      <c r="G964" s="49">
        <v>7552902</v>
      </c>
      <c r="H964" s="48">
        <v>4.840683190052467E-3</v>
      </c>
    </row>
    <row r="965" spans="2:8" x14ac:dyDescent="0.3">
      <c r="B965" s="41" t="s">
        <v>267</v>
      </c>
      <c r="C965" s="41" t="s">
        <v>13</v>
      </c>
      <c r="D965" s="41">
        <v>2019</v>
      </c>
      <c r="E965" s="48">
        <v>0.14998179832544595</v>
      </c>
      <c r="F965" s="49">
        <v>36573.061521659991</v>
      </c>
      <c r="G965" s="49">
        <v>7460380</v>
      </c>
      <c r="H965" s="48">
        <v>4.9023054484704518E-3</v>
      </c>
    </row>
    <row r="966" spans="2:8" x14ac:dyDescent="0.3">
      <c r="B966" s="41" t="s">
        <v>267</v>
      </c>
      <c r="C966" s="41" t="s">
        <v>13</v>
      </c>
      <c r="D966" s="41">
        <v>2020</v>
      </c>
      <c r="E966" s="48">
        <v>0.14751924195160795</v>
      </c>
      <c r="F966" s="49">
        <v>32661.202725811854</v>
      </c>
      <c r="G966" s="49">
        <v>6400888</v>
      </c>
      <c r="H966" s="48">
        <v>5.1026049394727506E-3</v>
      </c>
    </row>
    <row r="967" spans="2:8" x14ac:dyDescent="0.3">
      <c r="B967" s="41" t="s">
        <v>267</v>
      </c>
      <c r="C967" s="41" t="s">
        <v>57</v>
      </c>
      <c r="D967" s="41">
        <v>1990</v>
      </c>
      <c r="E967" s="48">
        <v>0.25158762329414947</v>
      </c>
      <c r="F967" s="49">
        <v>45054.311579516288</v>
      </c>
      <c r="G967" s="49">
        <v>5574458</v>
      </c>
      <c r="H967" s="48">
        <v>8.0822766230396366E-3</v>
      </c>
    </row>
    <row r="968" spans="2:8" x14ac:dyDescent="0.3">
      <c r="B968" s="41" t="s">
        <v>267</v>
      </c>
      <c r="C968" s="41" t="s">
        <v>57</v>
      </c>
      <c r="D968" s="41">
        <v>1991</v>
      </c>
      <c r="E968" s="48">
        <v>0.25158762329414947</v>
      </c>
      <c r="F968" s="49">
        <v>45092.80448588029</v>
      </c>
      <c r="G968" s="49">
        <v>5568548</v>
      </c>
      <c r="H968" s="48">
        <v>8.0977670455350814E-3</v>
      </c>
    </row>
    <row r="969" spans="2:8" x14ac:dyDescent="0.3">
      <c r="B969" s="41" t="s">
        <v>267</v>
      </c>
      <c r="C969" s="41" t="s">
        <v>57</v>
      </c>
      <c r="D969" s="41">
        <v>1992</v>
      </c>
      <c r="E969" s="48">
        <v>0.27389065947536162</v>
      </c>
      <c r="F969" s="49">
        <v>46694.249080657028</v>
      </c>
      <c r="G969" s="49">
        <v>5635507</v>
      </c>
      <c r="H969" s="48">
        <v>8.2857228427995963E-3</v>
      </c>
    </row>
    <row r="970" spans="2:8" x14ac:dyDescent="0.3">
      <c r="B970" s="41" t="s">
        <v>267</v>
      </c>
      <c r="C970" s="41" t="s">
        <v>57</v>
      </c>
      <c r="D970" s="41">
        <v>1993</v>
      </c>
      <c r="E970" s="48">
        <v>0.26888086642599279</v>
      </c>
      <c r="F970" s="49">
        <v>47172.190324909752</v>
      </c>
      <c r="G970" s="49">
        <v>5762251</v>
      </c>
      <c r="H970" s="48">
        <v>8.1864171354058945E-3</v>
      </c>
    </row>
    <row r="971" spans="2:8" x14ac:dyDescent="0.3">
      <c r="B971" s="41" t="s">
        <v>267</v>
      </c>
      <c r="C971" s="41" t="s">
        <v>57</v>
      </c>
      <c r="D971" s="41">
        <v>1994</v>
      </c>
      <c r="E971" s="48">
        <v>0.27444438993278714</v>
      </c>
      <c r="F971" s="49">
        <v>49251.241328558113</v>
      </c>
      <c r="G971" s="49">
        <v>5763584</v>
      </c>
      <c r="H971" s="48">
        <v>8.5452456888904741E-3</v>
      </c>
    </row>
    <row r="972" spans="2:8" x14ac:dyDescent="0.3">
      <c r="B972" s="41" t="s">
        <v>267</v>
      </c>
      <c r="C972" s="41" t="s">
        <v>57</v>
      </c>
      <c r="D972" s="41">
        <v>1995</v>
      </c>
      <c r="E972" s="48">
        <v>0.27960801693997145</v>
      </c>
      <c r="F972" s="49">
        <v>50419.197222632589</v>
      </c>
      <c r="G972" s="49">
        <v>5837945</v>
      </c>
      <c r="H972" s="48">
        <v>8.6364632113924665E-3</v>
      </c>
    </row>
    <row r="973" spans="2:8" x14ac:dyDescent="0.3">
      <c r="B973" s="41" t="s">
        <v>267</v>
      </c>
      <c r="C973" s="41" t="s">
        <v>57</v>
      </c>
      <c r="D973" s="41">
        <v>1996</v>
      </c>
      <c r="E973" s="48">
        <v>0.2805856885732354</v>
      </c>
      <c r="F973" s="49">
        <v>52312.395777594007</v>
      </c>
      <c r="G973" s="49">
        <v>5974675</v>
      </c>
      <c r="H973" s="48">
        <v>8.7556889333049934E-3</v>
      </c>
    </row>
    <row r="974" spans="2:8" x14ac:dyDescent="0.3">
      <c r="B974" s="41" t="s">
        <v>267</v>
      </c>
      <c r="C974" s="41" t="s">
        <v>57</v>
      </c>
      <c r="D974" s="41">
        <v>1997</v>
      </c>
      <c r="E974" s="48">
        <v>0.28153986639111839</v>
      </c>
      <c r="F974" s="49">
        <v>53297.46748690345</v>
      </c>
      <c r="G974" s="49">
        <v>6116870</v>
      </c>
      <c r="H974" s="48">
        <v>8.7131927745568317E-3</v>
      </c>
    </row>
    <row r="975" spans="2:8" x14ac:dyDescent="0.3">
      <c r="B975" s="41" t="s">
        <v>267</v>
      </c>
      <c r="C975" s="41" t="s">
        <v>57</v>
      </c>
      <c r="D975" s="41">
        <v>1998</v>
      </c>
      <c r="E975" s="48">
        <v>0.28465269795238934</v>
      </c>
      <c r="F975" s="49">
        <v>54132.688222303834</v>
      </c>
      <c r="G975" s="49">
        <v>6216008</v>
      </c>
      <c r="H975" s="48">
        <v>8.7085937183967316E-3</v>
      </c>
    </row>
    <row r="976" spans="2:8" x14ac:dyDescent="0.3">
      <c r="B976" s="41" t="s">
        <v>267</v>
      </c>
      <c r="C976" s="41" t="s">
        <v>57</v>
      </c>
      <c r="D976" s="41">
        <v>1999</v>
      </c>
      <c r="E976" s="48">
        <v>0.28771870029538743</v>
      </c>
      <c r="F976" s="49">
        <v>56846.885366962058</v>
      </c>
      <c r="G976" s="49">
        <v>6201141</v>
      </c>
      <c r="H976" s="48">
        <v>9.1671654243891659E-3</v>
      </c>
    </row>
    <row r="977" spans="2:8" x14ac:dyDescent="0.3">
      <c r="B977" s="41" t="s">
        <v>267</v>
      </c>
      <c r="C977" s="41" t="s">
        <v>57</v>
      </c>
      <c r="D977" s="41">
        <v>2000</v>
      </c>
      <c r="E977" s="48">
        <v>0.29974757514955941</v>
      </c>
      <c r="F977" s="49">
        <v>61019.613873195805</v>
      </c>
      <c r="G977" s="49">
        <v>6310904</v>
      </c>
      <c r="H977" s="48">
        <v>9.6689180936987487E-3</v>
      </c>
    </row>
    <row r="978" spans="2:8" x14ac:dyDescent="0.3">
      <c r="B978" s="41" t="s">
        <v>267</v>
      </c>
      <c r="C978" s="41" t="s">
        <v>57</v>
      </c>
      <c r="D978" s="41">
        <v>2001</v>
      </c>
      <c r="E978" s="48">
        <v>0.30044582632972394</v>
      </c>
      <c r="F978" s="49">
        <v>60397.422683759083</v>
      </c>
      <c r="G978" s="49">
        <v>6309000</v>
      </c>
      <c r="H978" s="48">
        <v>9.5732164659627656E-3</v>
      </c>
    </row>
    <row r="979" spans="2:8" x14ac:dyDescent="0.3">
      <c r="B979" s="41" t="s">
        <v>267</v>
      </c>
      <c r="C979" s="41" t="s">
        <v>57</v>
      </c>
      <c r="D979" s="41">
        <v>2002</v>
      </c>
      <c r="E979" s="48">
        <v>0.31448189108443841</v>
      </c>
      <c r="F979" s="49">
        <v>65790.555060537765</v>
      </c>
      <c r="G979" s="49">
        <v>6304620</v>
      </c>
      <c r="H979" s="48">
        <v>1.0435292699724609E-2</v>
      </c>
    </row>
    <row r="980" spans="2:8" x14ac:dyDescent="0.3">
      <c r="B980" s="41" t="s">
        <v>267</v>
      </c>
      <c r="C980" s="41" t="s">
        <v>57</v>
      </c>
      <c r="D980" s="41">
        <v>2003</v>
      </c>
      <c r="E980" s="48">
        <v>0.31158040505452655</v>
      </c>
      <c r="F980" s="49">
        <v>66123.905141076684</v>
      </c>
      <c r="G980" s="49">
        <v>6382794</v>
      </c>
      <c r="H980" s="48">
        <v>1.03597116154895E-2</v>
      </c>
    </row>
    <row r="981" spans="2:8" x14ac:dyDescent="0.3">
      <c r="B981" s="41" t="s">
        <v>267</v>
      </c>
      <c r="C981" s="41" t="s">
        <v>57</v>
      </c>
      <c r="D981" s="41">
        <v>2004</v>
      </c>
      <c r="E981" s="48">
        <v>0.31125998454006698</v>
      </c>
      <c r="F981" s="49">
        <v>68125.472816284455</v>
      </c>
      <c r="G981" s="49">
        <v>6519753</v>
      </c>
      <c r="H981" s="48">
        <v>1.0449087997088916E-2</v>
      </c>
    </row>
    <row r="982" spans="2:8" x14ac:dyDescent="0.3">
      <c r="B982" s="41" t="s">
        <v>267</v>
      </c>
      <c r="C982" s="41" t="s">
        <v>57</v>
      </c>
      <c r="D982" s="41">
        <v>2005</v>
      </c>
      <c r="E982" s="48">
        <v>0.30839928516721982</v>
      </c>
      <c r="F982" s="49">
        <v>68749.602246617316</v>
      </c>
      <c r="G982" s="49">
        <v>6497015</v>
      </c>
      <c r="H982" s="48">
        <v>1.0581721336123945E-2</v>
      </c>
    </row>
    <row r="983" spans="2:8" x14ac:dyDescent="0.3">
      <c r="B983" s="41" t="s">
        <v>267</v>
      </c>
      <c r="C983" s="41" t="s">
        <v>57</v>
      </c>
      <c r="D983" s="41">
        <v>2006</v>
      </c>
      <c r="E983" s="48">
        <v>0.30425656955755187</v>
      </c>
      <c r="F983" s="49">
        <v>66790.097892704231</v>
      </c>
      <c r="G983" s="49">
        <v>6560912</v>
      </c>
      <c r="H983" s="48">
        <v>1.0180002093109042E-2</v>
      </c>
    </row>
    <row r="984" spans="2:8" x14ac:dyDescent="0.3">
      <c r="B984" s="41" t="s">
        <v>267</v>
      </c>
      <c r="C984" s="41" t="s">
        <v>57</v>
      </c>
      <c r="D984" s="41">
        <v>2007</v>
      </c>
      <c r="E984" s="48">
        <v>0.30500543160357652</v>
      </c>
      <c r="F984" s="49">
        <v>66027.270828110646</v>
      </c>
      <c r="G984" s="49">
        <v>6567929</v>
      </c>
      <c r="H984" s="48">
        <v>1.0052981819400095E-2</v>
      </c>
    </row>
    <row r="985" spans="2:8" x14ac:dyDescent="0.3">
      <c r="B985" s="41" t="s">
        <v>267</v>
      </c>
      <c r="C985" s="41" t="s">
        <v>57</v>
      </c>
      <c r="D985" s="41">
        <v>2008</v>
      </c>
      <c r="E985" s="48">
        <v>0.31012763136084864</v>
      </c>
      <c r="F985" s="49">
        <v>67588.905851151998</v>
      </c>
      <c r="G985" s="49">
        <v>6641293</v>
      </c>
      <c r="H985" s="48">
        <v>1.017707031614958E-2</v>
      </c>
    </row>
    <row r="986" spans="2:8" x14ac:dyDescent="0.3">
      <c r="B986" s="41" t="s">
        <v>267</v>
      </c>
      <c r="C986" s="41" t="s">
        <v>57</v>
      </c>
      <c r="D986" s="41">
        <v>2009</v>
      </c>
      <c r="E986" s="48">
        <v>0.30065884621565159</v>
      </c>
      <c r="F986" s="49">
        <v>67040.007552627343</v>
      </c>
      <c r="G986" s="49">
        <v>6527069</v>
      </c>
      <c r="H986" s="48">
        <v>1.0271073823890531E-2</v>
      </c>
    </row>
    <row r="987" spans="2:8" x14ac:dyDescent="0.3">
      <c r="B987" s="41" t="s">
        <v>267</v>
      </c>
      <c r="C987" s="41" t="s">
        <v>57</v>
      </c>
      <c r="D987" s="41">
        <v>2010</v>
      </c>
      <c r="E987" s="48">
        <v>0.30093038177735004</v>
      </c>
      <c r="F987" s="49">
        <v>65917.897337183196</v>
      </c>
      <c r="G987" s="49">
        <v>6735067</v>
      </c>
      <c r="H987" s="48">
        <v>9.7872667543148703E-3</v>
      </c>
    </row>
    <row r="988" spans="2:8" x14ac:dyDescent="0.3">
      <c r="B988" s="41" t="s">
        <v>267</v>
      </c>
      <c r="C988" s="41" t="s">
        <v>57</v>
      </c>
      <c r="D988" s="41">
        <v>2011</v>
      </c>
      <c r="E988" s="48">
        <v>0.30068921301490625</v>
      </c>
      <c r="F988" s="49">
        <v>65961.891969866963</v>
      </c>
      <c r="G988" s="49">
        <v>6815590</v>
      </c>
      <c r="H988" s="48">
        <v>9.6780897867781018E-3</v>
      </c>
    </row>
    <row r="989" spans="2:8" x14ac:dyDescent="0.3">
      <c r="B989" s="41" t="s">
        <v>267</v>
      </c>
      <c r="C989" s="41" t="s">
        <v>57</v>
      </c>
      <c r="D989" s="41">
        <v>2012</v>
      </c>
      <c r="E989" s="48">
        <v>0.30097866196053263</v>
      </c>
      <c r="F989" s="49">
        <v>69501.39066260228</v>
      </c>
      <c r="G989" s="49">
        <v>6794407</v>
      </c>
      <c r="H989" s="48">
        <v>1.022920626665466E-2</v>
      </c>
    </row>
    <row r="990" spans="2:8" x14ac:dyDescent="0.3">
      <c r="B990" s="41" t="s">
        <v>267</v>
      </c>
      <c r="C990" s="41" t="s">
        <v>57</v>
      </c>
      <c r="D990" s="41">
        <v>2013</v>
      </c>
      <c r="E990" s="48">
        <v>0.29943637373977933</v>
      </c>
      <c r="F990" s="49">
        <v>70599.910454870216</v>
      </c>
      <c r="G990" s="49">
        <v>6973710</v>
      </c>
      <c r="H990" s="48">
        <v>1.0123723305797088E-2</v>
      </c>
    </row>
    <row r="991" spans="2:8" x14ac:dyDescent="0.3">
      <c r="B991" s="41" t="s">
        <v>267</v>
      </c>
      <c r="C991" s="41" t="s">
        <v>57</v>
      </c>
      <c r="D991" s="41">
        <v>2014</v>
      </c>
      <c r="E991" s="48">
        <v>0.29891433552579444</v>
      </c>
      <c r="F991" s="49">
        <v>74455.077264442501</v>
      </c>
      <c r="G991" s="49">
        <v>7173730</v>
      </c>
      <c r="H991" s="48">
        <v>1.0378851345735412E-2</v>
      </c>
    </row>
    <row r="992" spans="2:8" x14ac:dyDescent="0.3">
      <c r="B992" s="41" t="s">
        <v>267</v>
      </c>
      <c r="C992" s="41" t="s">
        <v>57</v>
      </c>
      <c r="D992" s="41">
        <v>2015</v>
      </c>
      <c r="E992" s="48">
        <v>0.29152175593167939</v>
      </c>
      <c r="F992" s="49">
        <v>70516.489064069858</v>
      </c>
      <c r="G992" s="49">
        <v>7258314</v>
      </c>
      <c r="H992" s="48">
        <v>9.7152712136826629E-3</v>
      </c>
    </row>
    <row r="993" spans="2:8" x14ac:dyDescent="0.3">
      <c r="B993" s="41" t="s">
        <v>267</v>
      </c>
      <c r="C993" s="41" t="s">
        <v>57</v>
      </c>
      <c r="D993" s="41">
        <v>2016</v>
      </c>
      <c r="E993" s="48">
        <v>0.31419939577039274</v>
      </c>
      <c r="F993" s="49">
        <v>75257.039274924464</v>
      </c>
      <c r="G993" s="49">
        <v>7348911</v>
      </c>
      <c r="H993" s="48">
        <v>1.0240570238899949E-2</v>
      </c>
    </row>
    <row r="994" spans="2:8" x14ac:dyDescent="0.3">
      <c r="B994" s="41" t="s">
        <v>267</v>
      </c>
      <c r="C994" s="41" t="s">
        <v>57</v>
      </c>
      <c r="D994" s="41">
        <v>2017</v>
      </c>
      <c r="E994" s="48">
        <v>0.31024666560698233</v>
      </c>
      <c r="F994" s="49">
        <v>75571.123795211184</v>
      </c>
      <c r="G994" s="49">
        <v>7408771</v>
      </c>
      <c r="H994" s="48">
        <v>1.0200224004117712E-2</v>
      </c>
    </row>
    <row r="995" spans="2:8" x14ac:dyDescent="0.3">
      <c r="B995" s="41" t="s">
        <v>267</v>
      </c>
      <c r="C995" s="41" t="s">
        <v>57</v>
      </c>
      <c r="D995" s="41">
        <v>2018</v>
      </c>
      <c r="E995" s="48">
        <v>0.31447277840434723</v>
      </c>
      <c r="F995" s="49">
        <v>76210.591009623124</v>
      </c>
      <c r="G995" s="49">
        <v>7552902</v>
      </c>
      <c r="H995" s="48">
        <v>1.0090239620429754E-2</v>
      </c>
    </row>
    <row r="996" spans="2:8" x14ac:dyDescent="0.3">
      <c r="B996" s="41" t="s">
        <v>267</v>
      </c>
      <c r="C996" s="41" t="s">
        <v>57</v>
      </c>
      <c r="D996" s="41">
        <v>2019</v>
      </c>
      <c r="E996" s="48">
        <v>0.31263196214051692</v>
      </c>
      <c r="F996" s="49">
        <v>76235.303967965054</v>
      </c>
      <c r="G996" s="49">
        <v>7460380</v>
      </c>
      <c r="H996" s="48">
        <v>1.0218689124141807E-2</v>
      </c>
    </row>
    <row r="997" spans="2:8" x14ac:dyDescent="0.3">
      <c r="B997" s="41" t="s">
        <v>267</v>
      </c>
      <c r="C997" s="41" t="s">
        <v>57</v>
      </c>
      <c r="D997" s="41">
        <v>2020</v>
      </c>
      <c r="E997" s="48">
        <v>0.31938631995348132</v>
      </c>
      <c r="F997" s="49">
        <v>70713.089396660624</v>
      </c>
      <c r="G997" s="49">
        <v>6400888</v>
      </c>
      <c r="H997" s="48">
        <v>1.1047387393227413E-2</v>
      </c>
    </row>
    <row r="998" spans="2:8" x14ac:dyDescent="0.3">
      <c r="B998" s="41" t="s">
        <v>267</v>
      </c>
      <c r="C998" s="41" t="s">
        <v>268</v>
      </c>
      <c r="D998" s="41">
        <v>1990</v>
      </c>
      <c r="E998" s="48">
        <v>0.30576949060937714</v>
      </c>
      <c r="F998" s="49">
        <v>54757.200378327259</v>
      </c>
      <c r="G998" s="49">
        <v>5574458</v>
      </c>
      <c r="H998" s="48">
        <v>9.8228743275718036E-3</v>
      </c>
    </row>
    <row r="999" spans="2:8" x14ac:dyDescent="0.3">
      <c r="B999" s="41" t="s">
        <v>267</v>
      </c>
      <c r="C999" s="41" t="s">
        <v>268</v>
      </c>
      <c r="D999" s="41">
        <v>1991</v>
      </c>
      <c r="E999" s="48">
        <v>0.30576949060937714</v>
      </c>
      <c r="F999" s="49">
        <v>54803.983110390494</v>
      </c>
      <c r="G999" s="49">
        <v>5568548</v>
      </c>
      <c r="H999" s="48">
        <v>9.8417007647937111E-3</v>
      </c>
    </row>
    <row r="1000" spans="2:8" x14ac:dyDescent="0.3">
      <c r="B1000" s="41" t="s">
        <v>267</v>
      </c>
      <c r="C1000" s="41" t="s">
        <v>268</v>
      </c>
      <c r="D1000" s="41">
        <v>1992</v>
      </c>
      <c r="E1000" s="48">
        <v>0.25442510419220399</v>
      </c>
      <c r="F1000" s="49">
        <v>43375.663888207899</v>
      </c>
      <c r="G1000" s="49">
        <v>5635507</v>
      </c>
      <c r="H1000" s="48">
        <v>7.6968521001230059E-3</v>
      </c>
    </row>
    <row r="1001" spans="2:8" x14ac:dyDescent="0.3">
      <c r="B1001" s="41" t="s">
        <v>267</v>
      </c>
      <c r="C1001" s="41" t="s">
        <v>268</v>
      </c>
      <c r="D1001" s="41">
        <v>1993</v>
      </c>
      <c r="E1001" s="48">
        <v>0.2497713598074609</v>
      </c>
      <c r="F1001" s="49">
        <v>43819.637593261134</v>
      </c>
      <c r="G1001" s="49">
        <v>5762251</v>
      </c>
      <c r="H1001" s="48">
        <v>7.6046041023310395E-3</v>
      </c>
    </row>
    <row r="1002" spans="2:8" x14ac:dyDescent="0.3">
      <c r="B1002" s="41" t="s">
        <v>267</v>
      </c>
      <c r="C1002" s="41" t="s">
        <v>268</v>
      </c>
      <c r="D1002" s="41">
        <v>1994</v>
      </c>
      <c r="E1002" s="48">
        <v>0.25457489084040624</v>
      </c>
      <c r="F1002" s="49">
        <v>45685.500760437622</v>
      </c>
      <c r="G1002" s="49">
        <v>5763584</v>
      </c>
      <c r="H1002" s="48">
        <v>7.9265784554259332E-3</v>
      </c>
    </row>
    <row r="1003" spans="2:8" x14ac:dyDescent="0.3">
      <c r="B1003" s="41" t="s">
        <v>267</v>
      </c>
      <c r="C1003" s="41" t="s">
        <v>268</v>
      </c>
      <c r="D1003" s="41">
        <v>1995</v>
      </c>
      <c r="E1003" s="48">
        <v>0.25552765056384497</v>
      </c>
      <c r="F1003" s="49">
        <v>46077.001477323087</v>
      </c>
      <c r="G1003" s="49">
        <v>5837945</v>
      </c>
      <c r="H1003" s="48">
        <v>7.8926748157653222E-3</v>
      </c>
    </row>
    <row r="1004" spans="2:8" x14ac:dyDescent="0.3">
      <c r="B1004" s="41" t="s">
        <v>267</v>
      </c>
      <c r="C1004" s="41" t="s">
        <v>268</v>
      </c>
      <c r="D1004" s="41">
        <v>1996</v>
      </c>
      <c r="E1004" s="48">
        <v>0.25242010020917449</v>
      </c>
      <c r="F1004" s="49">
        <v>47061.203482998491</v>
      </c>
      <c r="G1004" s="49">
        <v>5974675</v>
      </c>
      <c r="H1004" s="48">
        <v>7.8767804914909173E-3</v>
      </c>
    </row>
    <row r="1005" spans="2:8" x14ac:dyDescent="0.3">
      <c r="B1005" s="41" t="s">
        <v>267</v>
      </c>
      <c r="C1005" s="41" t="s">
        <v>268</v>
      </c>
      <c r="D1005" s="41">
        <v>1997</v>
      </c>
      <c r="E1005" s="48">
        <v>0.24938722545297257</v>
      </c>
      <c r="F1005" s="49">
        <v>47210.74748882588</v>
      </c>
      <c r="G1005" s="49">
        <v>6116870</v>
      </c>
      <c r="H1005" s="48">
        <v>7.7181217663324347E-3</v>
      </c>
    </row>
    <row r="1006" spans="2:8" x14ac:dyDescent="0.3">
      <c r="B1006" s="41" t="s">
        <v>267</v>
      </c>
      <c r="C1006" s="41" t="s">
        <v>268</v>
      </c>
      <c r="D1006" s="41">
        <v>1998</v>
      </c>
      <c r="E1006" s="48">
        <v>0.25030644999737667</v>
      </c>
      <c r="F1006" s="49">
        <v>47601.027902451118</v>
      </c>
      <c r="G1006" s="49">
        <v>6216008</v>
      </c>
      <c r="H1006" s="48">
        <v>7.6578131660144447E-3</v>
      </c>
    </row>
    <row r="1007" spans="2:8" x14ac:dyDescent="0.3">
      <c r="B1007" s="41" t="s">
        <v>267</v>
      </c>
      <c r="C1007" s="41" t="s">
        <v>268</v>
      </c>
      <c r="D1007" s="41">
        <v>1999</v>
      </c>
      <c r="E1007" s="48">
        <v>0.2512118457926229</v>
      </c>
      <c r="F1007" s="49">
        <v>49633.934068014845</v>
      </c>
      <c r="G1007" s="49">
        <v>6201141</v>
      </c>
      <c r="H1007" s="48">
        <v>8.004000242538405E-3</v>
      </c>
    </row>
    <row r="1008" spans="2:8" x14ac:dyDescent="0.3">
      <c r="B1008" s="41" t="s">
        <v>267</v>
      </c>
      <c r="C1008" s="41" t="s">
        <v>268</v>
      </c>
      <c r="D1008" s="41">
        <v>2000</v>
      </c>
      <c r="E1008" s="48">
        <v>0.24440828101450748</v>
      </c>
      <c r="F1008" s="49">
        <v>49754.193766123288</v>
      </c>
      <c r="G1008" s="49">
        <v>6310904</v>
      </c>
      <c r="H1008" s="48">
        <v>7.8838457637960095E-3</v>
      </c>
    </row>
    <row r="1009" spans="2:8" x14ac:dyDescent="0.3">
      <c r="B1009" s="41" t="s">
        <v>267</v>
      </c>
      <c r="C1009" s="41" t="s">
        <v>268</v>
      </c>
      <c r="D1009" s="41">
        <v>2001</v>
      </c>
      <c r="E1009" s="48">
        <v>0.25318679257533239</v>
      </c>
      <c r="F1009" s="49">
        <v>50897.128164248767</v>
      </c>
      <c r="G1009" s="49">
        <v>6309000</v>
      </c>
      <c r="H1009" s="48">
        <v>8.0673843975667715E-3</v>
      </c>
    </row>
    <row r="1010" spans="2:8" x14ac:dyDescent="0.3">
      <c r="B1010" s="41" t="s">
        <v>267</v>
      </c>
      <c r="C1010" s="41" t="s">
        <v>268</v>
      </c>
      <c r="D1010" s="41">
        <v>2002</v>
      </c>
      <c r="E1010" s="48">
        <v>0.24576759788248859</v>
      </c>
      <c r="F1010" s="49">
        <v>51415.318779810259</v>
      </c>
      <c r="G1010" s="49">
        <v>6304620</v>
      </c>
      <c r="H1010" s="48">
        <v>8.1551812448347819E-3</v>
      </c>
    </row>
    <row r="1011" spans="2:8" x14ac:dyDescent="0.3">
      <c r="B1011" s="41" t="s">
        <v>267</v>
      </c>
      <c r="C1011" s="41" t="s">
        <v>268</v>
      </c>
      <c r="D1011" s="41">
        <v>2003</v>
      </c>
      <c r="E1011" s="48">
        <v>0.25618833304483296</v>
      </c>
      <c r="F1011" s="49">
        <v>54368.544227107493</v>
      </c>
      <c r="G1011" s="49">
        <v>6382794</v>
      </c>
      <c r="H1011" s="48">
        <v>8.5179851060691435E-3</v>
      </c>
    </row>
    <row r="1012" spans="2:8" x14ac:dyDescent="0.3">
      <c r="B1012" s="41" t="s">
        <v>267</v>
      </c>
      <c r="C1012" s="41" t="s">
        <v>268</v>
      </c>
      <c r="D1012" s="41">
        <v>2004</v>
      </c>
      <c r="E1012" s="48">
        <v>0.26110109078416216</v>
      </c>
      <c r="F1012" s="49">
        <v>57147.195739929572</v>
      </c>
      <c r="G1012" s="49">
        <v>6519753</v>
      </c>
      <c r="H1012" s="48">
        <v>8.7652393794564881E-3</v>
      </c>
    </row>
    <row r="1013" spans="2:8" x14ac:dyDescent="0.3">
      <c r="B1013" s="41" t="s">
        <v>267</v>
      </c>
      <c r="C1013" s="41" t="s">
        <v>268</v>
      </c>
      <c r="D1013" s="41">
        <v>2005</v>
      </c>
      <c r="E1013" s="48">
        <v>0.25870138711599011</v>
      </c>
      <c r="F1013" s="49">
        <v>57670.748021444982</v>
      </c>
      <c r="G1013" s="49">
        <v>6497015</v>
      </c>
      <c r="H1013" s="48">
        <v>8.8764991340554052E-3</v>
      </c>
    </row>
    <row r="1014" spans="2:8" x14ac:dyDescent="0.3">
      <c r="B1014" s="41" t="s">
        <v>267</v>
      </c>
      <c r="C1014" s="41" t="s">
        <v>268</v>
      </c>
      <c r="D1014" s="41">
        <v>2006</v>
      </c>
      <c r="E1014" s="48">
        <v>0.25690538158005205</v>
      </c>
      <c r="F1014" s="49">
        <v>56395.612459071446</v>
      </c>
      <c r="G1014" s="49">
        <v>6560912</v>
      </c>
      <c r="H1014" s="48">
        <v>8.5956971315986931E-3</v>
      </c>
    </row>
    <row r="1015" spans="2:8" x14ac:dyDescent="0.3">
      <c r="B1015" s="41" t="s">
        <v>267</v>
      </c>
      <c r="C1015" s="41" t="s">
        <v>268</v>
      </c>
      <c r="D1015" s="41">
        <v>2007</v>
      </c>
      <c r="E1015" s="48">
        <v>0.25821007771371268</v>
      </c>
      <c r="F1015" s="49">
        <v>55897.059413386807</v>
      </c>
      <c r="G1015" s="49">
        <v>6567929</v>
      </c>
      <c r="H1015" s="48">
        <v>8.5106065265606254E-3</v>
      </c>
    </row>
    <row r="1016" spans="2:8" x14ac:dyDescent="0.3">
      <c r="B1016" s="41" t="s">
        <v>267</v>
      </c>
      <c r="C1016" s="41" t="s">
        <v>268</v>
      </c>
      <c r="D1016" s="41">
        <v>2008</v>
      </c>
      <c r="E1016" s="48">
        <v>0.2560914967677772</v>
      </c>
      <c r="F1016" s="49">
        <v>55812.324714072594</v>
      </c>
      <c r="G1016" s="49">
        <v>6641293</v>
      </c>
      <c r="H1016" s="48">
        <v>8.4038341199631755E-3</v>
      </c>
    </row>
    <row r="1017" spans="2:8" x14ac:dyDescent="0.3">
      <c r="B1017" s="41" t="s">
        <v>267</v>
      </c>
      <c r="C1017" s="41" t="s">
        <v>268</v>
      </c>
      <c r="D1017" s="41">
        <v>2009</v>
      </c>
      <c r="E1017" s="48">
        <v>0.26594889924473725</v>
      </c>
      <c r="F1017" s="49">
        <v>59300.487706893779</v>
      </c>
      <c r="G1017" s="49">
        <v>6527069</v>
      </c>
      <c r="H1017" s="48">
        <v>9.085316503762068E-3</v>
      </c>
    </row>
    <row r="1018" spans="2:8" x14ac:dyDescent="0.3">
      <c r="B1018" s="41" t="s">
        <v>267</v>
      </c>
      <c r="C1018" s="41" t="s">
        <v>268</v>
      </c>
      <c r="D1018" s="41">
        <v>2010</v>
      </c>
      <c r="E1018" s="48">
        <v>0.26644209175489253</v>
      </c>
      <c r="F1018" s="49">
        <v>58363.34087263394</v>
      </c>
      <c r="G1018" s="49">
        <v>6735067</v>
      </c>
      <c r="H1018" s="48">
        <v>8.6655917265015987E-3</v>
      </c>
    </row>
    <row r="1019" spans="2:8" x14ac:dyDescent="0.3">
      <c r="B1019" s="41" t="s">
        <v>267</v>
      </c>
      <c r="C1019" s="41" t="s">
        <v>268</v>
      </c>
      <c r="D1019" s="41">
        <v>2011</v>
      </c>
      <c r="E1019" s="48">
        <v>0.26622856226959446</v>
      </c>
      <c r="F1019" s="49">
        <v>58402.293476518666</v>
      </c>
      <c r="G1019" s="49">
        <v>6815590</v>
      </c>
      <c r="H1019" s="48">
        <v>8.5689270446899918E-3</v>
      </c>
    </row>
    <row r="1020" spans="2:8" x14ac:dyDescent="0.3">
      <c r="B1020" s="41" t="s">
        <v>267</v>
      </c>
      <c r="C1020" s="41" t="s">
        <v>268</v>
      </c>
      <c r="D1020" s="41">
        <v>2012</v>
      </c>
      <c r="E1020" s="48">
        <v>0.26552222043959572</v>
      </c>
      <c r="F1020" s="49">
        <v>61313.860099470563</v>
      </c>
      <c r="G1020" s="49">
        <v>6794407</v>
      </c>
      <c r="H1020" s="48">
        <v>9.024166509228923E-3</v>
      </c>
    </row>
    <row r="1021" spans="2:8" x14ac:dyDescent="0.3">
      <c r="B1021" s="41" t="s">
        <v>267</v>
      </c>
      <c r="C1021" s="41" t="s">
        <v>268</v>
      </c>
      <c r="D1021" s="41">
        <v>2013</v>
      </c>
      <c r="E1021" s="48">
        <v>0.2640311185202826</v>
      </c>
      <c r="F1021" s="49">
        <v>62252.20100023815</v>
      </c>
      <c r="G1021" s="49">
        <v>6973710</v>
      </c>
      <c r="H1021" s="48">
        <v>8.9266976975294569E-3</v>
      </c>
    </row>
    <row r="1022" spans="2:8" x14ac:dyDescent="0.3">
      <c r="B1022" s="41" t="s">
        <v>267</v>
      </c>
      <c r="C1022" s="41" t="s">
        <v>268</v>
      </c>
      <c r="D1022" s="41">
        <v>2014</v>
      </c>
      <c r="E1022" s="48">
        <v>0.26357080592756954</v>
      </c>
      <c r="F1022" s="49">
        <v>65651.534194468666</v>
      </c>
      <c r="G1022" s="49">
        <v>7173730</v>
      </c>
      <c r="H1022" s="48">
        <v>9.1516594846012701E-3</v>
      </c>
    </row>
    <row r="1023" spans="2:8" x14ac:dyDescent="0.3">
      <c r="B1023" s="41" t="s">
        <v>267</v>
      </c>
      <c r="C1023" s="41" t="s">
        <v>268</v>
      </c>
      <c r="D1023" s="41">
        <v>2015</v>
      </c>
      <c r="E1023" s="48">
        <v>0.27405518200788315</v>
      </c>
      <c r="F1023" s="49">
        <v>66291.482031068866</v>
      </c>
      <c r="G1023" s="49">
        <v>7258314</v>
      </c>
      <c r="H1023" s="48">
        <v>9.1331791420251138E-3</v>
      </c>
    </row>
    <row r="1024" spans="2:8" x14ac:dyDescent="0.3">
      <c r="B1024" s="41" t="s">
        <v>267</v>
      </c>
      <c r="C1024" s="41" t="s">
        <v>268</v>
      </c>
      <c r="D1024" s="41">
        <v>2016</v>
      </c>
      <c r="E1024" s="48">
        <v>0.26718738486478522</v>
      </c>
      <c r="F1024" s="49">
        <v>63996.722422813356</v>
      </c>
      <c r="G1024" s="49">
        <v>7348911</v>
      </c>
      <c r="H1024" s="48">
        <v>8.7083273185392177E-3</v>
      </c>
    </row>
    <row r="1025" spans="2:8" x14ac:dyDescent="0.3">
      <c r="B1025" s="41" t="s">
        <v>267</v>
      </c>
      <c r="C1025" s="41" t="s">
        <v>268</v>
      </c>
      <c r="D1025" s="41">
        <v>2017</v>
      </c>
      <c r="E1025" s="48">
        <v>0.25649177058798028</v>
      </c>
      <c r="F1025" s="49">
        <v>62477.291446902593</v>
      </c>
      <c r="G1025" s="49">
        <v>7408771</v>
      </c>
      <c r="H1025" s="48">
        <v>8.4328819782528829E-3</v>
      </c>
    </row>
    <row r="1026" spans="2:8" x14ac:dyDescent="0.3">
      <c r="B1026" s="41" t="s">
        <v>267</v>
      </c>
      <c r="C1026" s="41" t="s">
        <v>268</v>
      </c>
      <c r="D1026" s="41">
        <v>2018</v>
      </c>
      <c r="E1026" s="48">
        <v>0.24680327508678393</v>
      </c>
      <c r="F1026" s="49">
        <v>59811.292897631567</v>
      </c>
      <c r="G1026" s="49">
        <v>7552902</v>
      </c>
      <c r="H1026" s="48">
        <v>7.9189817235324339E-3</v>
      </c>
    </row>
    <row r="1027" spans="2:8" x14ac:dyDescent="0.3">
      <c r="B1027" s="41" t="s">
        <v>267</v>
      </c>
      <c r="C1027" s="41" t="s">
        <v>268</v>
      </c>
      <c r="D1027" s="41">
        <v>2019</v>
      </c>
      <c r="E1027" s="48">
        <v>0.24535857298871497</v>
      </c>
      <c r="F1027" s="49">
        <v>59830.688023298142</v>
      </c>
      <c r="G1027" s="49">
        <v>7460380</v>
      </c>
      <c r="H1027" s="48">
        <v>8.0197909521094284E-3</v>
      </c>
    </row>
    <row r="1028" spans="2:8" x14ac:dyDescent="0.3">
      <c r="B1028" s="41" t="s">
        <v>267</v>
      </c>
      <c r="C1028" s="41" t="s">
        <v>268</v>
      </c>
      <c r="D1028" s="41">
        <v>2020</v>
      </c>
      <c r="E1028" s="48">
        <v>0.24133002202763049</v>
      </c>
      <c r="F1028" s="49">
        <v>53431.190866983474</v>
      </c>
      <c r="G1028" s="49">
        <v>6400888</v>
      </c>
      <c r="H1028" s="48">
        <v>8.34746536214717E-3</v>
      </c>
    </row>
    <row r="1029" spans="2:8" x14ac:dyDescent="0.3">
      <c r="B1029" s="41" t="s">
        <v>267</v>
      </c>
      <c r="C1029" s="41" t="s">
        <v>99</v>
      </c>
      <c r="D1029" s="41">
        <v>1990</v>
      </c>
      <c r="E1029" s="48">
        <v>0.2783407647615187</v>
      </c>
      <c r="F1029" s="49">
        <v>49845.264153492768</v>
      </c>
      <c r="G1029" s="49">
        <v>5574458</v>
      </c>
      <c r="H1029" s="48">
        <v>8.9417238686689843E-3</v>
      </c>
    </row>
    <row r="1030" spans="2:8" x14ac:dyDescent="0.3">
      <c r="B1030" s="41" t="s">
        <v>267</v>
      </c>
      <c r="C1030" s="41" t="s">
        <v>99</v>
      </c>
      <c r="D1030" s="41">
        <v>1991</v>
      </c>
      <c r="E1030" s="48">
        <v>0.2783407647615187</v>
      </c>
      <c r="F1030" s="49">
        <v>49887.850290501279</v>
      </c>
      <c r="G1030" s="49">
        <v>5568548</v>
      </c>
      <c r="H1030" s="48">
        <v>8.9588615004308619E-3</v>
      </c>
    </row>
    <row r="1031" spans="2:8" x14ac:dyDescent="0.3">
      <c r="B1031" s="41" t="s">
        <v>267</v>
      </c>
      <c r="C1031" s="41" t="s">
        <v>99</v>
      </c>
      <c r="D1031" s="41">
        <v>1992</v>
      </c>
      <c r="E1031" s="48">
        <v>0.3030154449620005</v>
      </c>
      <c r="F1031" s="49">
        <v>51659.588134346654</v>
      </c>
      <c r="G1031" s="49">
        <v>5635507</v>
      </c>
      <c r="H1031" s="48">
        <v>9.166804004386235E-3</v>
      </c>
    </row>
    <row r="1032" spans="2:8" x14ac:dyDescent="0.3">
      <c r="B1032" s="41" t="s">
        <v>267</v>
      </c>
      <c r="C1032" s="41" t="s">
        <v>99</v>
      </c>
      <c r="D1032" s="41">
        <v>1993</v>
      </c>
      <c r="E1032" s="48">
        <v>0.29747292418772564</v>
      </c>
      <c r="F1032" s="49">
        <v>52188.352346570398</v>
      </c>
      <c r="G1032" s="49">
        <v>5762251</v>
      </c>
      <c r="H1032" s="48">
        <v>9.0569383989990027E-3</v>
      </c>
    </row>
    <row r="1033" spans="2:8" x14ac:dyDescent="0.3">
      <c r="B1033" s="41" t="s">
        <v>267</v>
      </c>
      <c r="C1033" s="41" t="s">
        <v>99</v>
      </c>
      <c r="D1033" s="41">
        <v>1994</v>
      </c>
      <c r="E1033" s="48">
        <v>0.3031938380022568</v>
      </c>
      <c r="F1033" s="49">
        <v>54410.559780208998</v>
      </c>
      <c r="G1033" s="49">
        <v>5763584</v>
      </c>
      <c r="H1033" s="48">
        <v>9.4404037106441061E-3</v>
      </c>
    </row>
    <row r="1034" spans="2:8" x14ac:dyDescent="0.3">
      <c r="B1034" s="41" t="s">
        <v>267</v>
      </c>
      <c r="C1034" s="41" t="s">
        <v>99</v>
      </c>
      <c r="D1034" s="41">
        <v>1995</v>
      </c>
      <c r="E1034" s="48">
        <v>0.29644950017235439</v>
      </c>
      <c r="F1034" s="49">
        <v>53456.070320579114</v>
      </c>
      <c r="G1034" s="49">
        <v>5837945</v>
      </c>
      <c r="H1034" s="48">
        <v>9.1566587764323089E-3</v>
      </c>
    </row>
    <row r="1035" spans="2:8" x14ac:dyDescent="0.3">
      <c r="B1035" s="41" t="s">
        <v>267</v>
      </c>
      <c r="C1035" s="41" t="s">
        <v>99</v>
      </c>
      <c r="D1035" s="41">
        <v>1996</v>
      </c>
      <c r="E1035" s="48">
        <v>0.30062752347132365</v>
      </c>
      <c r="F1035" s="49">
        <v>56048.995475993579</v>
      </c>
      <c r="G1035" s="49">
        <v>5974675</v>
      </c>
      <c r="H1035" s="48">
        <v>9.38109528568392E-3</v>
      </c>
    </row>
    <row r="1036" spans="2:8" x14ac:dyDescent="0.3">
      <c r="B1036" s="41" t="s">
        <v>267</v>
      </c>
      <c r="C1036" s="41" t="s">
        <v>99</v>
      </c>
      <c r="D1036" s="41">
        <v>1997</v>
      </c>
      <c r="E1036" s="48">
        <v>0.30470514730619502</v>
      </c>
      <c r="F1036" s="49">
        <v>57682.817321093862</v>
      </c>
      <c r="G1036" s="49">
        <v>6116870</v>
      </c>
      <c r="H1036" s="48">
        <v>9.4301198686736615E-3</v>
      </c>
    </row>
    <row r="1037" spans="2:8" x14ac:dyDescent="0.3">
      <c r="B1037" s="41" t="s">
        <v>267</v>
      </c>
      <c r="C1037" s="41" t="s">
        <v>99</v>
      </c>
      <c r="D1037" s="41">
        <v>1998</v>
      </c>
      <c r="E1037" s="48">
        <v>0.30191883010030574</v>
      </c>
      <c r="F1037" s="49">
        <v>57416.205839005241</v>
      </c>
      <c r="G1037" s="49">
        <v>6216008</v>
      </c>
      <c r="H1037" s="48">
        <v>9.2368294633799128E-3</v>
      </c>
    </row>
    <row r="1038" spans="2:8" x14ac:dyDescent="0.3">
      <c r="B1038" s="41" t="s">
        <v>267</v>
      </c>
      <c r="C1038" s="41" t="s">
        <v>99</v>
      </c>
      <c r="D1038" s="41">
        <v>1999</v>
      </c>
      <c r="E1038" s="48">
        <v>0.29917443005377564</v>
      </c>
      <c r="F1038" s="49">
        <v>59110.285541164885</v>
      </c>
      <c r="G1038" s="49">
        <v>6201141</v>
      </c>
      <c r="H1038" s="48">
        <v>9.5321627973246996E-3</v>
      </c>
    </row>
    <row r="1039" spans="2:8" x14ac:dyDescent="0.3">
      <c r="B1039" s="41" t="s">
        <v>267</v>
      </c>
      <c r="C1039" s="41" t="s">
        <v>99</v>
      </c>
      <c r="D1039" s="41">
        <v>2000</v>
      </c>
      <c r="E1039" s="48">
        <v>0.29958114118223594</v>
      </c>
      <c r="F1039" s="49">
        <v>60985.73291046777</v>
      </c>
      <c r="G1039" s="49">
        <v>6310904</v>
      </c>
      <c r="H1039" s="48">
        <v>9.6635494551125748E-3</v>
      </c>
    </row>
    <row r="1040" spans="2:8" x14ac:dyDescent="0.3">
      <c r="B1040" s="41" t="s">
        <v>267</v>
      </c>
      <c r="C1040" s="41" t="s">
        <v>99</v>
      </c>
      <c r="D1040" s="41">
        <v>2001</v>
      </c>
      <c r="E1040" s="48">
        <v>0.29397124492313464</v>
      </c>
      <c r="F1040" s="49">
        <v>59095.863481918066</v>
      </c>
      <c r="G1040" s="49">
        <v>6309000</v>
      </c>
      <c r="H1040" s="48">
        <v>9.366914484374397E-3</v>
      </c>
    </row>
    <row r="1041" spans="2:8" x14ac:dyDescent="0.3">
      <c r="B1041" s="41" t="s">
        <v>267</v>
      </c>
      <c r="C1041" s="41" t="s">
        <v>99</v>
      </c>
      <c r="D1041" s="41">
        <v>2002</v>
      </c>
      <c r="E1041" s="48">
        <v>0.28425668710798957</v>
      </c>
      <c r="F1041" s="49">
        <v>59467.35171305274</v>
      </c>
      <c r="G1041" s="49">
        <v>6304620</v>
      </c>
      <c r="H1041" s="48">
        <v>9.43234512358441E-3</v>
      </c>
    </row>
    <row r="1042" spans="2:8" x14ac:dyDescent="0.3">
      <c r="B1042" s="41" t="s">
        <v>267</v>
      </c>
      <c r="C1042" s="41" t="s">
        <v>99</v>
      </c>
      <c r="D1042" s="41">
        <v>2003</v>
      </c>
      <c r="E1042" s="48">
        <v>0.28163406612428599</v>
      </c>
      <c r="F1042" s="49">
        <v>59768.663146962099</v>
      </c>
      <c r="G1042" s="49">
        <v>6382794</v>
      </c>
      <c r="H1042" s="48">
        <v>9.3640282213341211E-3</v>
      </c>
    </row>
    <row r="1043" spans="2:8" x14ac:dyDescent="0.3">
      <c r="B1043" s="41" t="s">
        <v>267</v>
      </c>
      <c r="C1043" s="41" t="s">
        <v>99</v>
      </c>
      <c r="D1043" s="41">
        <v>2004</v>
      </c>
      <c r="E1043" s="48">
        <v>0.27819290560852011</v>
      </c>
      <c r="F1043" s="49">
        <v>60888.081250536794</v>
      </c>
      <c r="G1043" s="49">
        <v>6519753</v>
      </c>
      <c r="H1043" s="48">
        <v>9.339016562519592E-3</v>
      </c>
    </row>
    <row r="1044" spans="2:8" x14ac:dyDescent="0.3">
      <c r="B1044" s="41" t="s">
        <v>267</v>
      </c>
      <c r="C1044" s="41" t="s">
        <v>99</v>
      </c>
      <c r="D1044" s="41">
        <v>2005</v>
      </c>
      <c r="E1044" s="48">
        <v>0.2848268232490852</v>
      </c>
      <c r="F1044" s="49">
        <v>63494.734745979069</v>
      </c>
      <c r="G1044" s="49">
        <v>6497015</v>
      </c>
      <c r="H1044" s="48">
        <v>9.7729087505537653E-3</v>
      </c>
    </row>
    <row r="1045" spans="2:8" x14ac:dyDescent="0.3">
      <c r="B1045" s="41" t="s">
        <v>267</v>
      </c>
      <c r="C1045" s="41" t="s">
        <v>99</v>
      </c>
      <c r="D1045" s="41">
        <v>2006</v>
      </c>
      <c r="E1045" s="48">
        <v>0.28100075560406346</v>
      </c>
      <c r="F1045" s="49">
        <v>61685.004869448407</v>
      </c>
      <c r="G1045" s="49">
        <v>6560912</v>
      </c>
      <c r="H1045" s="48">
        <v>9.4018948691048446E-3</v>
      </c>
    </row>
    <row r="1046" spans="2:8" x14ac:dyDescent="0.3">
      <c r="B1046" s="41" t="s">
        <v>267</v>
      </c>
      <c r="C1046" s="41" t="s">
        <v>99</v>
      </c>
      <c r="D1046" s="41">
        <v>2007</v>
      </c>
      <c r="E1046" s="48">
        <v>0.27968580262388232</v>
      </c>
      <c r="F1046" s="49">
        <v>60546.10286621542</v>
      </c>
      <c r="G1046" s="49">
        <v>6567929</v>
      </c>
      <c r="H1046" s="48">
        <v>9.2184466163101678E-3</v>
      </c>
    </row>
    <row r="1047" spans="2:8" x14ac:dyDescent="0.3">
      <c r="B1047" s="41" t="s">
        <v>267</v>
      </c>
      <c r="C1047" s="41" t="s">
        <v>99</v>
      </c>
      <c r="D1047" s="41">
        <v>2008</v>
      </c>
      <c r="E1047" s="48">
        <v>0.27797115862754851</v>
      </c>
      <c r="F1047" s="49">
        <v>60580.756340129294</v>
      </c>
      <c r="G1047" s="49">
        <v>6641293</v>
      </c>
      <c r="H1047" s="48">
        <v>9.1218315981736221E-3</v>
      </c>
    </row>
    <row r="1048" spans="2:8" x14ac:dyDescent="0.3">
      <c r="B1048" s="41" t="s">
        <v>267</v>
      </c>
      <c r="C1048" s="41" t="s">
        <v>99</v>
      </c>
      <c r="D1048" s="41">
        <v>2009</v>
      </c>
      <c r="E1048" s="48">
        <v>0.26948417162140448</v>
      </c>
      <c r="F1048" s="49">
        <v>60088.772135625906</v>
      </c>
      <c r="G1048" s="49">
        <v>6527069</v>
      </c>
      <c r="H1048" s="48">
        <v>9.2060880826640417E-3</v>
      </c>
    </row>
    <row r="1049" spans="2:8" x14ac:dyDescent="0.3">
      <c r="B1049" s="41" t="s">
        <v>267</v>
      </c>
      <c r="C1049" s="41" t="s">
        <v>99</v>
      </c>
      <c r="D1049" s="41">
        <v>2010</v>
      </c>
      <c r="E1049" s="48">
        <v>0.26900866217516844</v>
      </c>
      <c r="F1049" s="49">
        <v>58925.540423484119</v>
      </c>
      <c r="G1049" s="49">
        <v>6735067</v>
      </c>
      <c r="H1049" s="48">
        <v>8.7490652169435173E-3</v>
      </c>
    </row>
    <row r="1050" spans="2:8" x14ac:dyDescent="0.3">
      <c r="B1050" s="41" t="s">
        <v>267</v>
      </c>
      <c r="C1050" s="41" t="s">
        <v>99</v>
      </c>
      <c r="D1050" s="41">
        <v>2011</v>
      </c>
      <c r="E1050" s="48">
        <v>0.26799166533098251</v>
      </c>
      <c r="F1050" s="49">
        <v>58789.0636319923</v>
      </c>
      <c r="G1050" s="49">
        <v>6815590</v>
      </c>
      <c r="H1050" s="48">
        <v>8.6256749059131048E-3</v>
      </c>
    </row>
    <row r="1051" spans="2:8" x14ac:dyDescent="0.3">
      <c r="B1051" s="41" t="s">
        <v>267</v>
      </c>
      <c r="C1051" s="41" t="s">
        <v>99</v>
      </c>
      <c r="D1051" s="41">
        <v>2012</v>
      </c>
      <c r="E1051" s="48">
        <v>0.26824963901812932</v>
      </c>
      <c r="F1051" s="49">
        <v>61943.670142788382</v>
      </c>
      <c r="G1051" s="49">
        <v>6794407</v>
      </c>
      <c r="H1051" s="48">
        <v>9.116861875184748E-3</v>
      </c>
    </row>
    <row r="1052" spans="2:8" x14ac:dyDescent="0.3">
      <c r="B1052" s="41" t="s">
        <v>267</v>
      </c>
      <c r="C1052" s="41" t="s">
        <v>99</v>
      </c>
      <c r="D1052" s="41">
        <v>2013</v>
      </c>
      <c r="E1052" s="48">
        <v>0.27300150829562592</v>
      </c>
      <c r="F1052" s="49">
        <v>64367.203619909495</v>
      </c>
      <c r="G1052" s="49">
        <v>6973710</v>
      </c>
      <c r="H1052" s="48">
        <v>9.2299799704761883E-3</v>
      </c>
    </row>
    <row r="1053" spans="2:8" x14ac:dyDescent="0.3">
      <c r="B1053" s="41" t="s">
        <v>267</v>
      </c>
      <c r="C1053" s="41" t="s">
        <v>99</v>
      </c>
      <c r="D1053" s="41">
        <v>2014</v>
      </c>
      <c r="E1053" s="48">
        <v>0.27426895950550756</v>
      </c>
      <c r="F1053" s="49">
        <v>68316.283778429352</v>
      </c>
      <c r="G1053" s="49">
        <v>7173730</v>
      </c>
      <c r="H1053" s="48">
        <v>9.5231189044512905E-3</v>
      </c>
    </row>
    <row r="1054" spans="2:8" x14ac:dyDescent="0.3">
      <c r="B1054" s="41" t="s">
        <v>267</v>
      </c>
      <c r="C1054" s="41" t="s">
        <v>99</v>
      </c>
      <c r="D1054" s="41">
        <v>2015</v>
      </c>
      <c r="E1054" s="48">
        <v>0.27521446788778114</v>
      </c>
      <c r="F1054" s="49">
        <v>66571.902851843275</v>
      </c>
      <c r="G1054" s="49">
        <v>7258314</v>
      </c>
      <c r="H1054" s="48">
        <v>9.1718135715599062E-3</v>
      </c>
    </row>
    <row r="1055" spans="2:8" x14ac:dyDescent="0.3">
      <c r="B1055" s="41" t="s">
        <v>267</v>
      </c>
      <c r="C1055" s="41" t="s">
        <v>99</v>
      </c>
      <c r="D1055" s="41">
        <v>2016</v>
      </c>
      <c r="E1055" s="48">
        <v>0.26681895217743717</v>
      </c>
      <c r="F1055" s="49">
        <v>63908.475425539749</v>
      </c>
      <c r="G1055" s="49">
        <v>7348911</v>
      </c>
      <c r="H1055" s="48">
        <v>8.6963191451821572E-3</v>
      </c>
    </row>
    <row r="1056" spans="2:8" x14ac:dyDescent="0.3">
      <c r="B1056" s="41" t="s">
        <v>267</v>
      </c>
      <c r="C1056" s="41" t="s">
        <v>99</v>
      </c>
      <c r="D1056" s="41">
        <v>2017</v>
      </c>
      <c r="E1056" s="48">
        <v>0.28442408566102628</v>
      </c>
      <c r="F1056" s="49">
        <v>69281.156481655431</v>
      </c>
      <c r="G1056" s="49">
        <v>7408771</v>
      </c>
      <c r="H1056" s="48">
        <v>9.3512347029831838E-3</v>
      </c>
    </row>
    <row r="1057" spans="2:8" x14ac:dyDescent="0.3">
      <c r="B1057" s="41" t="s">
        <v>267</v>
      </c>
      <c r="C1057" s="41" t="s">
        <v>99</v>
      </c>
      <c r="D1057" s="41">
        <v>2018</v>
      </c>
      <c r="E1057" s="48">
        <v>0.28785903651516703</v>
      </c>
      <c r="F1057" s="49">
        <v>69760.910345231634</v>
      </c>
      <c r="G1057" s="49">
        <v>7552902</v>
      </c>
      <c r="H1057" s="48">
        <v>9.2363055081651577E-3</v>
      </c>
    </row>
    <row r="1058" spans="2:8" x14ac:dyDescent="0.3">
      <c r="B1058" s="41" t="s">
        <v>267</v>
      </c>
      <c r="C1058" s="41" t="s">
        <v>99</v>
      </c>
      <c r="D1058" s="41">
        <v>2019</v>
      </c>
      <c r="E1058" s="48">
        <v>0.2920276665453222</v>
      </c>
      <c r="F1058" s="49">
        <v>71210.946487076813</v>
      </c>
      <c r="G1058" s="49">
        <v>7460380</v>
      </c>
      <c r="H1058" s="48">
        <v>9.545217064958731E-3</v>
      </c>
    </row>
    <row r="1059" spans="2:8" x14ac:dyDescent="0.3">
      <c r="B1059" s="41" t="s">
        <v>267</v>
      </c>
      <c r="C1059" s="41" t="s">
        <v>99</v>
      </c>
      <c r="D1059" s="41">
        <v>2020</v>
      </c>
      <c r="E1059" s="48">
        <v>0.29176441606728021</v>
      </c>
      <c r="F1059" s="49">
        <v>64597.517010544041</v>
      </c>
      <c r="G1059" s="49">
        <v>6400888</v>
      </c>
      <c r="H1059" s="48">
        <v>1.0091961773201475E-2</v>
      </c>
    </row>
    <row r="1060" spans="2:8" x14ac:dyDescent="0.3">
      <c r="B1060" s="41" t="s">
        <v>263</v>
      </c>
      <c r="C1060" s="41" t="s">
        <v>3</v>
      </c>
      <c r="D1060" s="41">
        <v>1990</v>
      </c>
      <c r="E1060" s="48">
        <v>7.4813657520424431E-2</v>
      </c>
      <c r="F1060" s="49">
        <v>77682.013149757506</v>
      </c>
      <c r="G1060" s="49">
        <v>5574458</v>
      </c>
      <c r="H1060" s="48">
        <v>1.3935348180891758E-2</v>
      </c>
    </row>
    <row r="1061" spans="2:8" x14ac:dyDescent="0.3">
      <c r="B1061" s="41" t="s">
        <v>263</v>
      </c>
      <c r="C1061" s="41" t="s">
        <v>3</v>
      </c>
      <c r="D1061" s="41">
        <v>1991</v>
      </c>
      <c r="E1061" s="48">
        <v>7.7422315882014522E-2</v>
      </c>
      <c r="F1061" s="49">
        <v>80317.058850527159</v>
      </c>
      <c r="G1061" s="49">
        <v>5568548</v>
      </c>
      <c r="H1061" s="48">
        <v>1.4423339594186341E-2</v>
      </c>
    </row>
    <row r="1062" spans="2:8" x14ac:dyDescent="0.3">
      <c r="B1062" s="41" t="s">
        <v>263</v>
      </c>
      <c r="C1062" s="41" t="s">
        <v>3</v>
      </c>
      <c r="D1062" s="41">
        <v>1992</v>
      </c>
      <c r="E1062" s="48">
        <v>7.4138864592444495E-2</v>
      </c>
      <c r="F1062" s="49">
        <v>76536.737889957934</v>
      </c>
      <c r="G1062" s="49">
        <v>5635507</v>
      </c>
      <c r="H1062" s="48">
        <v>1.3581162775586639E-2</v>
      </c>
    </row>
    <row r="1063" spans="2:8" x14ac:dyDescent="0.3">
      <c r="B1063" s="41" t="s">
        <v>263</v>
      </c>
      <c r="C1063" s="41" t="s">
        <v>3</v>
      </c>
      <c r="D1063" s="41">
        <v>1993</v>
      </c>
      <c r="E1063" s="48">
        <v>8.8507493611437255E-2</v>
      </c>
      <c r="F1063" s="49">
        <v>91914.412563022313</v>
      </c>
      <c r="G1063" s="49">
        <v>5762251</v>
      </c>
      <c r="H1063" s="48">
        <v>1.5951129612893002E-2</v>
      </c>
    </row>
    <row r="1064" spans="2:8" x14ac:dyDescent="0.3">
      <c r="B1064" s="41" t="s">
        <v>263</v>
      </c>
      <c r="C1064" s="41" t="s">
        <v>3</v>
      </c>
      <c r="D1064" s="41">
        <v>1994</v>
      </c>
      <c r="E1064" s="48">
        <v>9.0510903394418668E-2</v>
      </c>
      <c r="F1064" s="49">
        <v>94371.012402383829</v>
      </c>
      <c r="G1064" s="49">
        <v>5763584</v>
      </c>
      <c r="H1064" s="48">
        <v>1.6373668259607881E-2</v>
      </c>
    </row>
    <row r="1065" spans="2:8" x14ac:dyDescent="0.3">
      <c r="B1065" s="41" t="s">
        <v>263</v>
      </c>
      <c r="C1065" s="41" t="s">
        <v>3</v>
      </c>
      <c r="D1065" s="41">
        <v>1995</v>
      </c>
      <c r="E1065" s="48">
        <v>9.0959301322102934E-2</v>
      </c>
      <c r="F1065" s="49">
        <v>93131.500396976073</v>
      </c>
      <c r="G1065" s="49">
        <v>5837945</v>
      </c>
      <c r="H1065" s="48">
        <v>1.5952788249456971E-2</v>
      </c>
    </row>
    <row r="1066" spans="2:8" x14ac:dyDescent="0.3">
      <c r="B1066" s="41" t="s">
        <v>263</v>
      </c>
      <c r="C1066" s="41" t="s">
        <v>3</v>
      </c>
      <c r="D1066" s="41">
        <v>1996</v>
      </c>
      <c r="E1066" s="48">
        <v>9.3820958694587342E-2</v>
      </c>
      <c r="F1066" s="49">
        <v>98392.947832733276</v>
      </c>
      <c r="G1066" s="49">
        <v>5974675</v>
      </c>
      <c r="H1066" s="48">
        <v>1.6468334734982788E-2</v>
      </c>
    </row>
    <row r="1067" spans="2:8" x14ac:dyDescent="0.3">
      <c r="B1067" s="41" t="s">
        <v>263</v>
      </c>
      <c r="C1067" s="41" t="s">
        <v>3</v>
      </c>
      <c r="D1067" s="41">
        <v>1997</v>
      </c>
      <c r="E1067" s="48">
        <v>9.6648594442577909E-2</v>
      </c>
      <c r="F1067" s="49">
        <v>101559.21287761084</v>
      </c>
      <c r="G1067" s="49">
        <v>6116870</v>
      </c>
      <c r="H1067" s="48">
        <v>1.66031340992388E-2</v>
      </c>
    </row>
    <row r="1068" spans="2:8" x14ac:dyDescent="0.3">
      <c r="B1068" s="41" t="s">
        <v>263</v>
      </c>
      <c r="C1068" s="41" t="s">
        <v>3</v>
      </c>
      <c r="D1068" s="41">
        <v>1998</v>
      </c>
      <c r="E1068" s="48">
        <v>0.10645474411664264</v>
      </c>
      <c r="F1068" s="49">
        <v>112582.38564274072</v>
      </c>
      <c r="G1068" s="49">
        <v>6216008</v>
      </c>
      <c r="H1068" s="48">
        <v>1.8111686092222003E-2</v>
      </c>
    </row>
    <row r="1069" spans="2:8" x14ac:dyDescent="0.3">
      <c r="B1069" s="41" t="s">
        <v>263</v>
      </c>
      <c r="C1069" s="41" t="s">
        <v>3</v>
      </c>
      <c r="D1069" s="41">
        <v>1999</v>
      </c>
      <c r="E1069" s="48">
        <v>0.11599788219634165</v>
      </c>
      <c r="F1069" s="49">
        <v>119110.56936719827</v>
      </c>
      <c r="G1069" s="49">
        <v>6201141</v>
      </c>
      <c r="H1069" s="48">
        <v>1.9207847292489925E-2</v>
      </c>
    </row>
    <row r="1070" spans="2:8" x14ac:dyDescent="0.3">
      <c r="B1070" s="41" t="s">
        <v>263</v>
      </c>
      <c r="C1070" s="41" t="s">
        <v>3</v>
      </c>
      <c r="D1070" s="41">
        <v>2000</v>
      </c>
      <c r="E1070" s="48">
        <v>0.11617987766457605</v>
      </c>
      <c r="F1070" s="49">
        <v>122802.94395060053</v>
      </c>
      <c r="G1070" s="49">
        <v>6310904</v>
      </c>
      <c r="H1070" s="48">
        <v>1.9458851529131252E-2</v>
      </c>
    </row>
    <row r="1071" spans="2:8" x14ac:dyDescent="0.3">
      <c r="B1071" s="41" t="s">
        <v>263</v>
      </c>
      <c r="C1071" s="41" t="s">
        <v>3</v>
      </c>
      <c r="D1071" s="41">
        <v>2001</v>
      </c>
      <c r="E1071" s="48">
        <v>0.11490383536434839</v>
      </c>
      <c r="F1071" s="49">
        <v>123710.75472968424</v>
      </c>
      <c r="G1071" s="49">
        <v>6309000</v>
      </c>
      <c r="H1071" s="48">
        <v>1.960861542711749E-2</v>
      </c>
    </row>
    <row r="1072" spans="2:8" x14ac:dyDescent="0.3">
      <c r="B1072" s="41" t="s">
        <v>263</v>
      </c>
      <c r="C1072" s="41" t="s">
        <v>3</v>
      </c>
      <c r="D1072" s="41">
        <v>2002</v>
      </c>
      <c r="E1072" s="48">
        <v>0.11425637838850392</v>
      </c>
      <c r="F1072" s="49">
        <v>124981.96739696794</v>
      </c>
      <c r="G1072" s="49">
        <v>6304620</v>
      </c>
      <c r="H1072" s="48">
        <v>1.9823870018647903E-2</v>
      </c>
    </row>
    <row r="1073" spans="2:8" x14ac:dyDescent="0.3">
      <c r="B1073" s="41" t="s">
        <v>263</v>
      </c>
      <c r="C1073" s="41" t="s">
        <v>3</v>
      </c>
      <c r="D1073" s="41">
        <v>2003</v>
      </c>
      <c r="E1073" s="48">
        <v>0.11415569692508033</v>
      </c>
      <c r="F1073" s="49">
        <v>126339.87692498493</v>
      </c>
      <c r="G1073" s="49">
        <v>6382794</v>
      </c>
      <c r="H1073" s="48">
        <v>1.9793820218071415E-2</v>
      </c>
    </row>
    <row r="1074" spans="2:8" x14ac:dyDescent="0.3">
      <c r="B1074" s="41" t="s">
        <v>263</v>
      </c>
      <c r="C1074" s="41" t="s">
        <v>3</v>
      </c>
      <c r="D1074" s="41">
        <v>2004</v>
      </c>
      <c r="E1074" s="48">
        <v>0.11708157312094034</v>
      </c>
      <c r="F1074" s="49">
        <v>128667.26310754986</v>
      </c>
      <c r="G1074" s="49">
        <v>6519753</v>
      </c>
      <c r="H1074" s="48">
        <v>1.9734990437145373E-2</v>
      </c>
    </row>
    <row r="1075" spans="2:8" x14ac:dyDescent="0.3">
      <c r="B1075" s="41" t="s">
        <v>263</v>
      </c>
      <c r="C1075" s="41" t="s">
        <v>3</v>
      </c>
      <c r="D1075" s="41">
        <v>2005</v>
      </c>
      <c r="E1075" s="48">
        <v>0.11798543424799686</v>
      </c>
      <c r="F1075" s="49">
        <v>134041.01012589852</v>
      </c>
      <c r="G1075" s="49">
        <v>6497015</v>
      </c>
      <c r="H1075" s="48">
        <v>2.0631168332826463E-2</v>
      </c>
    </row>
    <row r="1076" spans="2:8" x14ac:dyDescent="0.3">
      <c r="B1076" s="41" t="s">
        <v>263</v>
      </c>
      <c r="C1076" s="41" t="s">
        <v>3</v>
      </c>
      <c r="D1076" s="41">
        <v>2006</v>
      </c>
      <c r="E1076" s="48">
        <v>0.11769569785198261</v>
      </c>
      <c r="F1076" s="49">
        <v>132626.9271685787</v>
      </c>
      <c r="G1076" s="49">
        <v>6560912</v>
      </c>
      <c r="H1076" s="48">
        <v>2.0214709047854735E-2</v>
      </c>
    </row>
    <row r="1077" spans="2:8" x14ac:dyDescent="0.3">
      <c r="B1077" s="41" t="s">
        <v>263</v>
      </c>
      <c r="C1077" s="41" t="s">
        <v>3</v>
      </c>
      <c r="D1077" s="41">
        <v>2007</v>
      </c>
      <c r="E1077" s="48">
        <v>0.11771951864959702</v>
      </c>
      <c r="F1077" s="49">
        <v>129712.31233154338</v>
      </c>
      <c r="G1077" s="49">
        <v>6567929</v>
      </c>
      <c r="H1077" s="48">
        <v>1.9749347523632391E-2</v>
      </c>
    </row>
    <row r="1078" spans="2:8" x14ac:dyDescent="0.3">
      <c r="B1078" s="41" t="s">
        <v>263</v>
      </c>
      <c r="C1078" s="41" t="s">
        <v>3</v>
      </c>
      <c r="D1078" s="41">
        <v>2008</v>
      </c>
      <c r="E1078" s="48">
        <v>0.11746522024102782</v>
      </c>
      <c r="F1078" s="49">
        <v>131580.54589651118</v>
      </c>
      <c r="G1078" s="49">
        <v>6641293</v>
      </c>
      <c r="H1078" s="48">
        <v>1.9812489209030709E-2</v>
      </c>
    </row>
    <row r="1079" spans="2:8" x14ac:dyDescent="0.3">
      <c r="B1079" s="41" t="s">
        <v>263</v>
      </c>
      <c r="C1079" s="41" t="s">
        <v>3</v>
      </c>
      <c r="D1079" s="41">
        <v>2009</v>
      </c>
      <c r="E1079" s="48">
        <v>0.11739212103193608</v>
      </c>
      <c r="F1079" s="49">
        <v>125728.37033065593</v>
      </c>
      <c r="G1079" s="49">
        <v>6527069</v>
      </c>
      <c r="H1079" s="48">
        <v>1.926260781533885E-2</v>
      </c>
    </row>
    <row r="1080" spans="2:8" x14ac:dyDescent="0.3">
      <c r="B1080" s="41" t="s">
        <v>263</v>
      </c>
      <c r="C1080" s="41" t="s">
        <v>3</v>
      </c>
      <c r="D1080" s="41">
        <v>2010</v>
      </c>
      <c r="E1080" s="48">
        <v>0.12240923546891332</v>
      </c>
      <c r="F1080" s="49">
        <v>132197.32275547856</v>
      </c>
      <c r="G1080" s="49">
        <v>6735067</v>
      </c>
      <c r="H1080" s="48">
        <v>1.962821197702689E-2</v>
      </c>
    </row>
    <row r="1081" spans="2:8" x14ac:dyDescent="0.3">
      <c r="B1081" s="41" t="s">
        <v>263</v>
      </c>
      <c r="C1081" s="41" t="s">
        <v>3</v>
      </c>
      <c r="D1081" s="41">
        <v>2011</v>
      </c>
      <c r="E1081" s="48">
        <v>0.12469181158037071</v>
      </c>
      <c r="F1081" s="49">
        <v>137388.05652729564</v>
      </c>
      <c r="G1081" s="49">
        <v>6815590</v>
      </c>
      <c r="H1081" s="48">
        <v>2.0157910984565628E-2</v>
      </c>
    </row>
    <row r="1082" spans="2:8" x14ac:dyDescent="0.3">
      <c r="B1082" s="41" t="s">
        <v>263</v>
      </c>
      <c r="C1082" s="41" t="s">
        <v>3</v>
      </c>
      <c r="D1082" s="41">
        <v>2012</v>
      </c>
      <c r="E1082" s="48">
        <v>0.12329271446024832</v>
      </c>
      <c r="F1082" s="49">
        <v>134831.43302115405</v>
      </c>
      <c r="G1082" s="49">
        <v>6794407</v>
      </c>
      <c r="H1082" s="48">
        <v>1.9844473994736267E-2</v>
      </c>
    </row>
    <row r="1083" spans="2:8" x14ac:dyDescent="0.3">
      <c r="B1083" s="41" t="s">
        <v>263</v>
      </c>
      <c r="C1083" s="41" t="s">
        <v>3</v>
      </c>
      <c r="D1083" s="41">
        <v>2013</v>
      </c>
      <c r="E1083" s="48">
        <v>9.6781892400964159E-2</v>
      </c>
      <c r="F1083" s="49">
        <v>108700.5824501429</v>
      </c>
      <c r="G1083" s="49">
        <v>6973710</v>
      </c>
      <c r="H1083" s="48">
        <v>1.5587195689259075E-2</v>
      </c>
    </row>
    <row r="1084" spans="2:8" x14ac:dyDescent="0.3">
      <c r="B1084" s="41" t="s">
        <v>263</v>
      </c>
      <c r="C1084" s="41" t="s">
        <v>3</v>
      </c>
      <c r="D1084" s="41">
        <v>2014</v>
      </c>
      <c r="E1084" s="48">
        <v>9.6167729098637064E-2</v>
      </c>
      <c r="F1084" s="49">
        <v>110139.26528527435</v>
      </c>
      <c r="G1084" s="49">
        <v>7173730</v>
      </c>
      <c r="H1084" s="48">
        <v>1.5353137807705941E-2</v>
      </c>
    </row>
    <row r="1085" spans="2:8" x14ac:dyDescent="0.3">
      <c r="B1085" s="41" t="s">
        <v>263</v>
      </c>
      <c r="C1085" s="41" t="s">
        <v>3</v>
      </c>
      <c r="D1085" s="41">
        <v>2015</v>
      </c>
      <c r="E1085" s="48">
        <v>5.6317458650815055E-2</v>
      </c>
      <c r="F1085" s="49">
        <v>62376.203487387043</v>
      </c>
      <c r="G1085" s="49">
        <v>7258314</v>
      </c>
      <c r="H1085" s="48">
        <v>8.5937593065534279E-3</v>
      </c>
    </row>
    <row r="1086" spans="2:8" x14ac:dyDescent="0.3">
      <c r="B1086" s="41" t="s">
        <v>263</v>
      </c>
      <c r="C1086" s="41" t="s">
        <v>3</v>
      </c>
      <c r="D1086" s="41">
        <v>2016</v>
      </c>
      <c r="E1086" s="48">
        <v>5.4274204773462481E-2</v>
      </c>
      <c r="F1086" s="49">
        <v>61039.430124269806</v>
      </c>
      <c r="G1086" s="49">
        <v>7348911</v>
      </c>
      <c r="H1086" s="48">
        <v>8.3059150021370255E-3</v>
      </c>
    </row>
    <row r="1087" spans="2:8" x14ac:dyDescent="0.3">
      <c r="B1087" s="41" t="s">
        <v>263</v>
      </c>
      <c r="C1087" s="41" t="s">
        <v>3</v>
      </c>
      <c r="D1087" s="41">
        <v>2017</v>
      </c>
      <c r="E1087" s="48">
        <v>5.4180841259000447E-2</v>
      </c>
      <c r="F1087" s="49">
        <v>61725.198319268704</v>
      </c>
      <c r="G1087" s="49">
        <v>7408771</v>
      </c>
      <c r="H1087" s="48">
        <v>8.3313680932058376E-3</v>
      </c>
    </row>
    <row r="1088" spans="2:8" x14ac:dyDescent="0.3">
      <c r="B1088" s="41" t="s">
        <v>263</v>
      </c>
      <c r="C1088" s="41" t="s">
        <v>3</v>
      </c>
      <c r="D1088" s="41">
        <v>2018</v>
      </c>
      <c r="E1088" s="48">
        <v>5.5812557191134399E-2</v>
      </c>
      <c r="F1088" s="49">
        <v>64299.247199946723</v>
      </c>
      <c r="G1088" s="49">
        <v>7552902</v>
      </c>
      <c r="H1088" s="48">
        <v>8.5131843627716496E-3</v>
      </c>
    </row>
    <row r="1089" spans="2:8" x14ac:dyDescent="0.3">
      <c r="B1089" s="41" t="s">
        <v>263</v>
      </c>
      <c r="C1089" s="41" t="s">
        <v>3</v>
      </c>
      <c r="D1089" s="41">
        <v>2019</v>
      </c>
      <c r="E1089" s="48">
        <v>5.7111633069235508E-2</v>
      </c>
      <c r="F1089" s="49">
        <v>64132.651680601972</v>
      </c>
      <c r="G1089" s="49">
        <v>7460380</v>
      </c>
      <c r="H1089" s="48">
        <v>8.5964323104991934E-3</v>
      </c>
    </row>
    <row r="1090" spans="2:8" x14ac:dyDescent="0.3">
      <c r="B1090" s="41" t="s">
        <v>263</v>
      </c>
      <c r="C1090" s="41" t="s">
        <v>3</v>
      </c>
      <c r="D1090" s="41">
        <v>2020</v>
      </c>
      <c r="E1090" s="48">
        <v>5.7121567009477243E-2</v>
      </c>
      <c r="F1090" s="49">
        <v>51860.842052605418</v>
      </c>
      <c r="G1090" s="49">
        <v>6400888</v>
      </c>
      <c r="H1090" s="48">
        <v>8.1021323998491171E-3</v>
      </c>
    </row>
    <row r="1091" spans="2:8" x14ac:dyDescent="0.3">
      <c r="B1091" s="41" t="s">
        <v>263</v>
      </c>
      <c r="C1091" s="41" t="s">
        <v>9</v>
      </c>
      <c r="D1091" s="41">
        <v>1990</v>
      </c>
      <c r="E1091" s="48">
        <v>3.1246948540181621E-3</v>
      </c>
      <c r="F1091" s="49">
        <v>3244.4956547212182</v>
      </c>
      <c r="G1091" s="49">
        <v>5574458</v>
      </c>
      <c r="H1091" s="48">
        <v>5.8202889944120452E-4</v>
      </c>
    </row>
    <row r="1092" spans="2:8" x14ac:dyDescent="0.3">
      <c r="B1092" s="41" t="s">
        <v>263</v>
      </c>
      <c r="C1092" s="41" t="s">
        <v>9</v>
      </c>
      <c r="D1092" s="41">
        <v>1991</v>
      </c>
      <c r="E1092" s="48">
        <v>3.2321247341577405E-3</v>
      </c>
      <c r="F1092" s="49">
        <v>3352.9706458431642</v>
      </c>
      <c r="G1092" s="49">
        <v>5568548</v>
      </c>
      <c r="H1092" s="48">
        <v>6.0212655899583955E-4</v>
      </c>
    </row>
    <row r="1093" spans="2:8" x14ac:dyDescent="0.3">
      <c r="B1093" s="41" t="s">
        <v>263</v>
      </c>
      <c r="C1093" s="41" t="s">
        <v>9</v>
      </c>
      <c r="D1093" s="41">
        <v>1992</v>
      </c>
      <c r="E1093" s="48">
        <v>3.332083801907618E-3</v>
      </c>
      <c r="F1093" s="49">
        <v>3439.8533883127161</v>
      </c>
      <c r="G1093" s="49">
        <v>5635507</v>
      </c>
      <c r="H1093" s="48">
        <v>6.10389338228613E-4</v>
      </c>
    </row>
    <row r="1094" spans="2:8" x14ac:dyDescent="0.3">
      <c r="B1094" s="41" t="s">
        <v>263</v>
      </c>
      <c r="C1094" s="41" t="s">
        <v>9</v>
      </c>
      <c r="D1094" s="41">
        <v>1993</v>
      </c>
      <c r="E1094" s="48">
        <v>4.8345880240348088E-3</v>
      </c>
      <c r="F1094" s="49">
        <v>5020.6858208439808</v>
      </c>
      <c r="G1094" s="49">
        <v>5762251</v>
      </c>
      <c r="H1094" s="48">
        <v>8.7130633858955133E-4</v>
      </c>
    </row>
    <row r="1095" spans="2:8" x14ac:dyDescent="0.3">
      <c r="B1095" s="41" t="s">
        <v>263</v>
      </c>
      <c r="C1095" s="41" t="s">
        <v>9</v>
      </c>
      <c r="D1095" s="41">
        <v>1994</v>
      </c>
      <c r="E1095" s="48">
        <v>1.3162703134282088E-3</v>
      </c>
      <c r="F1095" s="49">
        <v>1372.406609755295</v>
      </c>
      <c r="G1095" s="49">
        <v>5763584</v>
      </c>
      <c r="H1095" s="48">
        <v>2.3811687480486014E-4</v>
      </c>
    </row>
    <row r="1096" spans="2:8" x14ac:dyDescent="0.3">
      <c r="B1096" s="41" t="s">
        <v>263</v>
      </c>
      <c r="C1096" s="41" t="s">
        <v>9</v>
      </c>
      <c r="D1096" s="41">
        <v>1995</v>
      </c>
      <c r="E1096" s="48">
        <v>1.3117470399392453E-3</v>
      </c>
      <c r="F1096" s="49">
        <v>1343.0728710000344</v>
      </c>
      <c r="G1096" s="49">
        <v>5837945</v>
      </c>
      <c r="H1096" s="48">
        <v>2.3005918538116313E-4</v>
      </c>
    </row>
    <row r="1097" spans="2:8" x14ac:dyDescent="0.3">
      <c r="B1097" s="41" t="s">
        <v>263</v>
      </c>
      <c r="C1097" s="41" t="s">
        <v>9</v>
      </c>
      <c r="D1097" s="41">
        <v>1996</v>
      </c>
      <c r="E1097" s="48">
        <v>6.5195143648062888E-4</v>
      </c>
      <c r="F1097" s="49">
        <v>683.7216819317664</v>
      </c>
      <c r="G1097" s="49">
        <v>5974675</v>
      </c>
      <c r="H1097" s="48">
        <v>1.1443663160452516E-4</v>
      </c>
    </row>
    <row r="1098" spans="2:8" x14ac:dyDescent="0.3">
      <c r="B1098" s="41" t="s">
        <v>263</v>
      </c>
      <c r="C1098" s="41" t="s">
        <v>9</v>
      </c>
      <c r="D1098" s="41">
        <v>1997</v>
      </c>
      <c r="E1098" s="48">
        <v>0</v>
      </c>
      <c r="F1098" s="49">
        <v>0</v>
      </c>
      <c r="G1098" s="49">
        <v>6116870</v>
      </c>
      <c r="H1098" s="48">
        <v>0</v>
      </c>
    </row>
    <row r="1099" spans="2:8" x14ac:dyDescent="0.3">
      <c r="B1099" s="41" t="s">
        <v>263</v>
      </c>
      <c r="C1099" s="41" t="s">
        <v>9</v>
      </c>
      <c r="D1099" s="41">
        <v>1998</v>
      </c>
      <c r="E1099" s="48">
        <v>0</v>
      </c>
      <c r="F1099" s="49">
        <v>0</v>
      </c>
      <c r="G1099" s="49">
        <v>6216008</v>
      </c>
      <c r="H1099" s="48">
        <v>0</v>
      </c>
    </row>
    <row r="1100" spans="2:8" x14ac:dyDescent="0.3">
      <c r="B1100" s="41" t="s">
        <v>263</v>
      </c>
      <c r="C1100" s="41" t="s">
        <v>9</v>
      </c>
      <c r="D1100" s="41">
        <v>1999</v>
      </c>
      <c r="E1100" s="48">
        <v>0</v>
      </c>
      <c r="F1100" s="49">
        <v>0</v>
      </c>
      <c r="G1100" s="49">
        <v>6201141</v>
      </c>
      <c r="H1100" s="48">
        <v>0</v>
      </c>
    </row>
    <row r="1101" spans="2:8" x14ac:dyDescent="0.3">
      <c r="B1101" s="41" t="s">
        <v>263</v>
      </c>
      <c r="C1101" s="41" t="s">
        <v>9</v>
      </c>
      <c r="D1101" s="41">
        <v>2000</v>
      </c>
      <c r="E1101" s="48">
        <v>0</v>
      </c>
      <c r="F1101" s="49">
        <v>0</v>
      </c>
      <c r="G1101" s="49">
        <v>6310904</v>
      </c>
      <c r="H1101" s="48">
        <v>0</v>
      </c>
    </row>
    <row r="1102" spans="2:8" x14ac:dyDescent="0.3">
      <c r="B1102" s="41" t="s">
        <v>263</v>
      </c>
      <c r="C1102" s="41" t="s">
        <v>9</v>
      </c>
      <c r="D1102" s="41">
        <v>2001</v>
      </c>
      <c r="E1102" s="48">
        <v>0</v>
      </c>
      <c r="F1102" s="49">
        <v>0</v>
      </c>
      <c r="G1102" s="49">
        <v>6309000</v>
      </c>
      <c r="H1102" s="48">
        <v>0</v>
      </c>
    </row>
    <row r="1103" spans="2:8" x14ac:dyDescent="0.3">
      <c r="B1103" s="41" t="s">
        <v>263</v>
      </c>
      <c r="C1103" s="41" t="s">
        <v>9</v>
      </c>
      <c r="D1103" s="41">
        <v>2002</v>
      </c>
      <c r="E1103" s="48">
        <v>0</v>
      </c>
      <c r="F1103" s="49">
        <v>0</v>
      </c>
      <c r="G1103" s="49">
        <v>6304620</v>
      </c>
      <c r="H1103" s="48">
        <v>0</v>
      </c>
    </row>
    <row r="1104" spans="2:8" x14ac:dyDescent="0.3">
      <c r="B1104" s="41" t="s">
        <v>263</v>
      </c>
      <c r="C1104" s="41" t="s">
        <v>9</v>
      </c>
      <c r="D1104" s="41">
        <v>2003</v>
      </c>
      <c r="E1104" s="48">
        <v>0</v>
      </c>
      <c r="F1104" s="49">
        <v>0</v>
      </c>
      <c r="G1104" s="49">
        <v>6382794</v>
      </c>
      <c r="H1104" s="48">
        <v>0</v>
      </c>
    </row>
    <row r="1105" spans="2:8" x14ac:dyDescent="0.3">
      <c r="B1105" s="41" t="s">
        <v>263</v>
      </c>
      <c r="C1105" s="41" t="s">
        <v>9</v>
      </c>
      <c r="D1105" s="41">
        <v>2004</v>
      </c>
      <c r="E1105" s="48">
        <v>0</v>
      </c>
      <c r="F1105" s="49">
        <v>0</v>
      </c>
      <c r="G1105" s="49">
        <v>6519753</v>
      </c>
      <c r="H1105" s="48">
        <v>0</v>
      </c>
    </row>
    <row r="1106" spans="2:8" x14ac:dyDescent="0.3">
      <c r="B1106" s="41" t="s">
        <v>263</v>
      </c>
      <c r="C1106" s="41" t="s">
        <v>9</v>
      </c>
      <c r="D1106" s="41">
        <v>2005</v>
      </c>
      <c r="E1106" s="48">
        <v>0</v>
      </c>
      <c r="F1106" s="49">
        <v>0</v>
      </c>
      <c r="G1106" s="49">
        <v>6497015</v>
      </c>
      <c r="H1106" s="48">
        <v>0</v>
      </c>
    </row>
    <row r="1107" spans="2:8" x14ac:dyDescent="0.3">
      <c r="B1107" s="41" t="s">
        <v>263</v>
      </c>
      <c r="C1107" s="41" t="s">
        <v>9</v>
      </c>
      <c r="D1107" s="41">
        <v>2006</v>
      </c>
      <c r="E1107" s="48">
        <v>0</v>
      </c>
      <c r="F1107" s="49">
        <v>0</v>
      </c>
      <c r="G1107" s="49">
        <v>6560912</v>
      </c>
      <c r="H1107" s="48">
        <v>0</v>
      </c>
    </row>
    <row r="1108" spans="2:8" x14ac:dyDescent="0.3">
      <c r="B1108" s="41" t="s">
        <v>263</v>
      </c>
      <c r="C1108" s="41" t="s">
        <v>9</v>
      </c>
      <c r="D1108" s="41">
        <v>2007</v>
      </c>
      <c r="E1108" s="48">
        <v>0</v>
      </c>
      <c r="F1108" s="49">
        <v>0</v>
      </c>
      <c r="G1108" s="49">
        <v>6567929</v>
      </c>
      <c r="H1108" s="48">
        <v>0</v>
      </c>
    </row>
    <row r="1109" spans="2:8" x14ac:dyDescent="0.3">
      <c r="B1109" s="41" t="s">
        <v>263</v>
      </c>
      <c r="C1109" s="41" t="s">
        <v>9</v>
      </c>
      <c r="D1109" s="41">
        <v>2008</v>
      </c>
      <c r="E1109" s="48">
        <v>0</v>
      </c>
      <c r="F1109" s="49">
        <v>0</v>
      </c>
      <c r="G1109" s="49">
        <v>6641293</v>
      </c>
      <c r="H1109" s="48">
        <v>0</v>
      </c>
    </row>
    <row r="1110" spans="2:8" x14ac:dyDescent="0.3">
      <c r="B1110" s="41" t="s">
        <v>263</v>
      </c>
      <c r="C1110" s="41" t="s">
        <v>9</v>
      </c>
      <c r="D1110" s="41">
        <v>2009</v>
      </c>
      <c r="E1110" s="48">
        <v>0</v>
      </c>
      <c r="F1110" s="49">
        <v>0</v>
      </c>
      <c r="G1110" s="49">
        <v>6527069</v>
      </c>
      <c r="H1110" s="48">
        <v>0</v>
      </c>
    </row>
    <row r="1111" spans="2:8" x14ac:dyDescent="0.3">
      <c r="B1111" s="41" t="s">
        <v>263</v>
      </c>
      <c r="C1111" s="41" t="s">
        <v>9</v>
      </c>
      <c r="D1111" s="41">
        <v>2010</v>
      </c>
      <c r="E1111" s="48">
        <v>0</v>
      </c>
      <c r="F1111" s="49">
        <v>0</v>
      </c>
      <c r="G1111" s="49">
        <v>6735067</v>
      </c>
      <c r="H1111" s="48">
        <v>0</v>
      </c>
    </row>
    <row r="1112" spans="2:8" x14ac:dyDescent="0.3">
      <c r="B1112" s="41" t="s">
        <v>263</v>
      </c>
      <c r="C1112" s="41" t="s">
        <v>9</v>
      </c>
      <c r="D1112" s="41">
        <v>2011</v>
      </c>
      <c r="E1112" s="48">
        <v>0</v>
      </c>
      <c r="F1112" s="49">
        <v>0</v>
      </c>
      <c r="G1112" s="49">
        <v>6815590</v>
      </c>
      <c r="H1112" s="48">
        <v>0</v>
      </c>
    </row>
    <row r="1113" spans="2:8" x14ac:dyDescent="0.3">
      <c r="B1113" s="41" t="s">
        <v>263</v>
      </c>
      <c r="C1113" s="41" t="s">
        <v>9</v>
      </c>
      <c r="D1113" s="41">
        <v>2012</v>
      </c>
      <c r="E1113" s="48">
        <v>0</v>
      </c>
      <c r="F1113" s="49">
        <v>0</v>
      </c>
      <c r="G1113" s="49">
        <v>6794407</v>
      </c>
      <c r="H1113" s="48">
        <v>0</v>
      </c>
    </row>
    <row r="1114" spans="2:8" x14ac:dyDescent="0.3">
      <c r="B1114" s="41" t="s">
        <v>263</v>
      </c>
      <c r="C1114" s="41" t="s">
        <v>9</v>
      </c>
      <c r="D1114" s="41">
        <v>2013</v>
      </c>
      <c r="E1114" s="48">
        <v>0</v>
      </c>
      <c r="F1114" s="49">
        <v>0</v>
      </c>
      <c r="G1114" s="49">
        <v>6973710</v>
      </c>
      <c r="H1114" s="48">
        <v>0</v>
      </c>
    </row>
    <row r="1115" spans="2:8" x14ac:dyDescent="0.3">
      <c r="B1115" s="41" t="s">
        <v>263</v>
      </c>
      <c r="C1115" s="41" t="s">
        <v>9</v>
      </c>
      <c r="D1115" s="41">
        <v>2014</v>
      </c>
      <c r="E1115" s="48">
        <v>0</v>
      </c>
      <c r="F1115" s="49">
        <v>0</v>
      </c>
      <c r="G1115" s="49">
        <v>7173730</v>
      </c>
      <c r="H1115" s="48">
        <v>0</v>
      </c>
    </row>
    <row r="1116" spans="2:8" x14ac:dyDescent="0.3">
      <c r="B1116" s="41" t="s">
        <v>263</v>
      </c>
      <c r="C1116" s="41" t="s">
        <v>9</v>
      </c>
      <c r="D1116" s="41">
        <v>2015</v>
      </c>
      <c r="E1116" s="48">
        <v>0</v>
      </c>
      <c r="F1116" s="49">
        <v>0</v>
      </c>
      <c r="G1116" s="49">
        <v>7258314</v>
      </c>
      <c r="H1116" s="48">
        <v>0</v>
      </c>
    </row>
    <row r="1117" spans="2:8" x14ac:dyDescent="0.3">
      <c r="B1117" s="41" t="s">
        <v>263</v>
      </c>
      <c r="C1117" s="41" t="s">
        <v>9</v>
      </c>
      <c r="D1117" s="41">
        <v>2016</v>
      </c>
      <c r="E1117" s="48">
        <v>0</v>
      </c>
      <c r="F1117" s="49">
        <v>0</v>
      </c>
      <c r="G1117" s="49">
        <v>7348911</v>
      </c>
      <c r="H1117" s="48">
        <v>0</v>
      </c>
    </row>
    <row r="1118" spans="2:8" x14ac:dyDescent="0.3">
      <c r="B1118" s="41" t="s">
        <v>263</v>
      </c>
      <c r="C1118" s="41" t="s">
        <v>9</v>
      </c>
      <c r="D1118" s="41">
        <v>2017</v>
      </c>
      <c r="E1118" s="48">
        <v>0</v>
      </c>
      <c r="F1118" s="49">
        <v>0</v>
      </c>
      <c r="G1118" s="49">
        <v>7408771</v>
      </c>
      <c r="H1118" s="48">
        <v>0</v>
      </c>
    </row>
    <row r="1119" spans="2:8" x14ac:dyDescent="0.3">
      <c r="B1119" s="41" t="s">
        <v>263</v>
      </c>
      <c r="C1119" s="41" t="s">
        <v>9</v>
      </c>
      <c r="D1119" s="41">
        <v>2018</v>
      </c>
      <c r="E1119" s="48">
        <v>0</v>
      </c>
      <c r="F1119" s="49">
        <v>0</v>
      </c>
      <c r="G1119" s="49">
        <v>7552902</v>
      </c>
      <c r="H1119" s="48">
        <v>0</v>
      </c>
    </row>
    <row r="1120" spans="2:8" x14ac:dyDescent="0.3">
      <c r="B1120" s="41" t="s">
        <v>263</v>
      </c>
      <c r="C1120" s="41" t="s">
        <v>9</v>
      </c>
      <c r="D1120" s="41">
        <v>2019</v>
      </c>
      <c r="E1120" s="48">
        <v>0</v>
      </c>
      <c r="F1120" s="49">
        <v>0</v>
      </c>
      <c r="G1120" s="49">
        <v>7460380</v>
      </c>
      <c r="H1120" s="48">
        <v>0</v>
      </c>
    </row>
    <row r="1121" spans="2:8" x14ac:dyDescent="0.3">
      <c r="B1121" s="41" t="s">
        <v>263</v>
      </c>
      <c r="C1121" s="41" t="s">
        <v>9</v>
      </c>
      <c r="D1121" s="41">
        <v>2020</v>
      </c>
      <c r="E1121" s="48">
        <v>0</v>
      </c>
      <c r="F1121" s="49">
        <v>0</v>
      </c>
      <c r="G1121" s="49">
        <v>6400888</v>
      </c>
      <c r="H1121" s="48">
        <v>0</v>
      </c>
    </row>
    <row r="1122" spans="2:8" x14ac:dyDescent="0.3">
      <c r="B1122" s="41" t="s">
        <v>263</v>
      </c>
      <c r="C1122" s="41" t="s">
        <v>27</v>
      </c>
      <c r="D1122" s="41">
        <v>1990</v>
      </c>
      <c r="E1122" s="48">
        <v>4.2801809719102954E-2</v>
      </c>
      <c r="F1122" s="49">
        <v>44442.831103733362</v>
      </c>
      <c r="G1122" s="49">
        <v>5574458</v>
      </c>
      <c r="H1122" s="48">
        <v>7.9725833621373341E-3</v>
      </c>
    </row>
    <row r="1123" spans="2:8" x14ac:dyDescent="0.3">
      <c r="B1123" s="41" t="s">
        <v>263</v>
      </c>
      <c r="C1123" s="41" t="s">
        <v>27</v>
      </c>
      <c r="D1123" s="41">
        <v>1991</v>
      </c>
      <c r="E1123" s="48">
        <v>4.7285984860727742E-2</v>
      </c>
      <c r="F1123" s="49">
        <v>49053.960548685493</v>
      </c>
      <c r="G1123" s="49">
        <v>5568548</v>
      </c>
      <c r="H1123" s="48">
        <v>8.8091115581091315E-3</v>
      </c>
    </row>
    <row r="1124" spans="2:8" x14ac:dyDescent="0.3">
      <c r="B1124" s="41" t="s">
        <v>263</v>
      </c>
      <c r="C1124" s="41" t="s">
        <v>27</v>
      </c>
      <c r="D1124" s="41">
        <v>1992</v>
      </c>
      <c r="E1124" s="48">
        <v>4.8748386021908452E-2</v>
      </c>
      <c r="F1124" s="49">
        <v>50325.055071015035</v>
      </c>
      <c r="G1124" s="49">
        <v>5635507</v>
      </c>
      <c r="H1124" s="48">
        <v>8.9299960182846073E-3</v>
      </c>
    </row>
    <row r="1125" spans="2:8" x14ac:dyDescent="0.3">
      <c r="B1125" s="41" t="s">
        <v>263</v>
      </c>
      <c r="C1125" s="41" t="s">
        <v>27</v>
      </c>
      <c r="D1125" s="41">
        <v>1993</v>
      </c>
      <c r="E1125" s="48">
        <v>5.0521444851163756E-2</v>
      </c>
      <c r="F1125" s="49">
        <v>52466.166827819601</v>
      </c>
      <c r="G1125" s="49">
        <v>5762251</v>
      </c>
      <c r="H1125" s="48">
        <v>9.1051512382608127E-3</v>
      </c>
    </row>
    <row r="1126" spans="2:8" x14ac:dyDescent="0.3">
      <c r="B1126" s="41" t="s">
        <v>263</v>
      </c>
      <c r="C1126" s="41" t="s">
        <v>27</v>
      </c>
      <c r="D1126" s="41">
        <v>1994</v>
      </c>
      <c r="E1126" s="48">
        <v>5.0676407066986034E-2</v>
      </c>
      <c r="F1126" s="49">
        <v>52837.654475578856</v>
      </c>
      <c r="G1126" s="49">
        <v>5763584</v>
      </c>
      <c r="H1126" s="48">
        <v>9.1674996799871143E-3</v>
      </c>
    </row>
    <row r="1127" spans="2:8" x14ac:dyDescent="0.3">
      <c r="B1127" s="41" t="s">
        <v>263</v>
      </c>
      <c r="C1127" s="41" t="s">
        <v>27</v>
      </c>
      <c r="D1127" s="41">
        <v>1995</v>
      </c>
      <c r="E1127" s="48">
        <v>5.0916496945010187E-2</v>
      </c>
      <c r="F1127" s="49">
        <v>52132.433808553978</v>
      </c>
      <c r="G1127" s="49">
        <v>5837945</v>
      </c>
      <c r="H1127" s="48">
        <v>8.9299289062425187E-3</v>
      </c>
    </row>
    <row r="1128" spans="2:8" x14ac:dyDescent="0.3">
      <c r="B1128" s="41" t="s">
        <v>263</v>
      </c>
      <c r="C1128" s="41" t="s">
        <v>27</v>
      </c>
      <c r="D1128" s="41">
        <v>1996</v>
      </c>
      <c r="E1128" s="48">
        <v>5.061201941099619E-2</v>
      </c>
      <c r="F1128" s="49">
        <v>53078.393728913448</v>
      </c>
      <c r="G1128" s="49">
        <v>5974675</v>
      </c>
      <c r="H1128" s="48">
        <v>8.8838964008776129E-3</v>
      </c>
    </row>
    <row r="1129" spans="2:8" x14ac:dyDescent="0.3">
      <c r="B1129" s="41" t="s">
        <v>263</v>
      </c>
      <c r="C1129" s="41" t="s">
        <v>27</v>
      </c>
      <c r="D1129" s="41">
        <v>1997</v>
      </c>
      <c r="E1129" s="48">
        <v>5.031116174441589E-2</v>
      </c>
      <c r="F1129" s="49">
        <v>52867.421561487914</v>
      </c>
      <c r="G1129" s="49">
        <v>6116870</v>
      </c>
      <c r="H1129" s="48">
        <v>8.6428878759051472E-3</v>
      </c>
    </row>
    <row r="1130" spans="2:8" x14ac:dyDescent="0.3">
      <c r="B1130" s="41" t="s">
        <v>263</v>
      </c>
      <c r="C1130" s="41" t="s">
        <v>27</v>
      </c>
      <c r="D1130" s="41">
        <v>1998</v>
      </c>
      <c r="E1130" s="48">
        <v>4.9627290635919058E-2</v>
      </c>
      <c r="F1130" s="49">
        <v>52483.887112213197</v>
      </c>
      <c r="G1130" s="49">
        <v>6216008</v>
      </c>
      <c r="H1130" s="48">
        <v>8.4433429159378806E-3</v>
      </c>
    </row>
    <row r="1131" spans="2:8" x14ac:dyDescent="0.3">
      <c r="B1131" s="41" t="s">
        <v>263</v>
      </c>
      <c r="C1131" s="41" t="s">
        <v>27</v>
      </c>
      <c r="D1131" s="41">
        <v>1999</v>
      </c>
      <c r="E1131" s="48">
        <v>4.8961761693977368E-2</v>
      </c>
      <c r="F1131" s="49">
        <v>50275.601607273558</v>
      </c>
      <c r="G1131" s="49">
        <v>6201141</v>
      </c>
      <c r="H1131" s="48">
        <v>8.1074759640642844E-3</v>
      </c>
    </row>
    <row r="1132" spans="2:8" x14ac:dyDescent="0.3">
      <c r="B1132" s="41" t="s">
        <v>263</v>
      </c>
      <c r="C1132" s="41" t="s">
        <v>27</v>
      </c>
      <c r="D1132" s="41">
        <v>2000</v>
      </c>
      <c r="E1132" s="48">
        <v>4.7661053971700645E-2</v>
      </c>
      <c r="F1132" s="49">
        <v>50378.067675465383</v>
      </c>
      <c r="G1132" s="49">
        <v>6310904</v>
      </c>
      <c r="H1132" s="48">
        <v>7.9827022682432483E-3</v>
      </c>
    </row>
    <row r="1133" spans="2:8" x14ac:dyDescent="0.3">
      <c r="B1133" s="41" t="s">
        <v>263</v>
      </c>
      <c r="C1133" s="41" t="s">
        <v>27</v>
      </c>
      <c r="D1133" s="41">
        <v>2001</v>
      </c>
      <c r="E1133" s="48">
        <v>4.7288827333262798E-2</v>
      </c>
      <c r="F1133" s="49">
        <v>50913.326793048058</v>
      </c>
      <c r="G1133" s="49">
        <v>6309000</v>
      </c>
      <c r="H1133" s="48">
        <v>8.0699519405687207E-3</v>
      </c>
    </row>
    <row r="1134" spans="2:8" x14ac:dyDescent="0.3">
      <c r="B1134" s="41" t="s">
        <v>263</v>
      </c>
      <c r="C1134" s="41" t="s">
        <v>27</v>
      </c>
      <c r="D1134" s="41">
        <v>2002</v>
      </c>
      <c r="E1134" s="48">
        <v>4.7150239523216779E-2</v>
      </c>
      <c r="F1134" s="49">
        <v>51576.373957979711</v>
      </c>
      <c r="G1134" s="49">
        <v>6304620</v>
      </c>
      <c r="H1134" s="48">
        <v>8.1807268254041818E-3</v>
      </c>
    </row>
    <row r="1135" spans="2:8" x14ac:dyDescent="0.3">
      <c r="B1135" s="41" t="s">
        <v>263</v>
      </c>
      <c r="C1135" s="41" t="s">
        <v>27</v>
      </c>
      <c r="D1135" s="41">
        <v>2003</v>
      </c>
      <c r="E1135" s="48">
        <v>4.6905284715078217E-2</v>
      </c>
      <c r="F1135" s="49">
        <v>51911.626468572664</v>
      </c>
      <c r="G1135" s="49">
        <v>6382794</v>
      </c>
      <c r="H1135" s="48">
        <v>8.1330568507416452E-3</v>
      </c>
    </row>
    <row r="1136" spans="2:8" x14ac:dyDescent="0.3">
      <c r="B1136" s="41" t="s">
        <v>263</v>
      </c>
      <c r="C1136" s="41" t="s">
        <v>27</v>
      </c>
      <c r="D1136" s="41">
        <v>2004</v>
      </c>
      <c r="E1136" s="48">
        <v>4.6626398317782772E-2</v>
      </c>
      <c r="F1136" s="49">
        <v>51240.266936920649</v>
      </c>
      <c r="G1136" s="49">
        <v>6519753</v>
      </c>
      <c r="H1136" s="48">
        <v>7.8592343815663945E-3</v>
      </c>
    </row>
    <row r="1137" spans="2:8" x14ac:dyDescent="0.3">
      <c r="B1137" s="41" t="s">
        <v>263</v>
      </c>
      <c r="C1137" s="41" t="s">
        <v>27</v>
      </c>
      <c r="D1137" s="41">
        <v>2005</v>
      </c>
      <c r="E1137" s="48">
        <v>4.6593980057776534E-2</v>
      </c>
      <c r="F1137" s="49">
        <v>52934.535458018821</v>
      </c>
      <c r="G1137" s="49">
        <v>6497015</v>
      </c>
      <c r="H1137" s="48">
        <v>8.1475162760158044E-3</v>
      </c>
    </row>
    <row r="1138" spans="2:8" x14ac:dyDescent="0.3">
      <c r="B1138" s="41" t="s">
        <v>263</v>
      </c>
      <c r="C1138" s="41" t="s">
        <v>27</v>
      </c>
      <c r="D1138" s="41">
        <v>2006</v>
      </c>
      <c r="E1138" s="48">
        <v>4.6479559392683896E-2</v>
      </c>
      <c r="F1138" s="49">
        <v>52376.095735917952</v>
      </c>
      <c r="G1138" s="49">
        <v>6560912</v>
      </c>
      <c r="H1138" s="48">
        <v>7.9830510965423641E-3</v>
      </c>
    </row>
    <row r="1139" spans="2:8" x14ac:dyDescent="0.3">
      <c r="B1139" s="41" t="s">
        <v>263</v>
      </c>
      <c r="C1139" s="41" t="s">
        <v>27</v>
      </c>
      <c r="D1139" s="41">
        <v>2007</v>
      </c>
      <c r="E1139" s="48">
        <v>4.6303010668841495E-2</v>
      </c>
      <c r="F1139" s="49">
        <v>51020.17618374039</v>
      </c>
      <c r="G1139" s="49">
        <v>6567929</v>
      </c>
      <c r="H1139" s="48">
        <v>7.7680766926287404E-3</v>
      </c>
    </row>
    <row r="1140" spans="2:8" x14ac:dyDescent="0.3">
      <c r="B1140" s="41" t="s">
        <v>263</v>
      </c>
      <c r="C1140" s="41" t="s">
        <v>27</v>
      </c>
      <c r="D1140" s="41">
        <v>2008</v>
      </c>
      <c r="E1140" s="48">
        <v>4.6168514137581544E-2</v>
      </c>
      <c r="F1140" s="49">
        <v>51716.399807438167</v>
      </c>
      <c r="G1140" s="49">
        <v>6641293</v>
      </c>
      <c r="H1140" s="48">
        <v>7.78709805567051E-3</v>
      </c>
    </row>
    <row r="1141" spans="2:8" x14ac:dyDescent="0.3">
      <c r="B1141" s="41" t="s">
        <v>263</v>
      </c>
      <c r="C1141" s="41" t="s">
        <v>27</v>
      </c>
      <c r="D1141" s="41">
        <v>2009</v>
      </c>
      <c r="E1141" s="48">
        <v>4.5870874886644514E-2</v>
      </c>
      <c r="F1141" s="49">
        <v>49128.257454094914</v>
      </c>
      <c r="G1141" s="49">
        <v>6527069</v>
      </c>
      <c r="H1141" s="48">
        <v>7.5268481847050967E-3</v>
      </c>
    </row>
    <row r="1142" spans="2:8" x14ac:dyDescent="0.3">
      <c r="B1142" s="41" t="s">
        <v>263</v>
      </c>
      <c r="C1142" s="41" t="s">
        <v>27</v>
      </c>
      <c r="D1142" s="41">
        <v>2010</v>
      </c>
      <c r="E1142" s="48">
        <v>4.5828118766599098E-2</v>
      </c>
      <c r="F1142" s="49">
        <v>49492.626799413898</v>
      </c>
      <c r="G1142" s="49">
        <v>6735067</v>
      </c>
      <c r="H1142" s="48">
        <v>7.3484980623672929E-3</v>
      </c>
    </row>
    <row r="1143" spans="2:8" x14ac:dyDescent="0.3">
      <c r="B1143" s="41" t="s">
        <v>263</v>
      </c>
      <c r="C1143" s="41" t="s">
        <v>27</v>
      </c>
      <c r="D1143" s="41">
        <v>2011</v>
      </c>
      <c r="E1143" s="48">
        <v>4.7161501123402942E-2</v>
      </c>
      <c r="F1143" s="49">
        <v>51963.532329288952</v>
      </c>
      <c r="G1143" s="49">
        <v>6815590</v>
      </c>
      <c r="H1143" s="48">
        <v>7.6242162937161639E-3</v>
      </c>
    </row>
    <row r="1144" spans="2:8" x14ac:dyDescent="0.3">
      <c r="B1144" s="41" t="s">
        <v>263</v>
      </c>
      <c r="C1144" s="41" t="s">
        <v>27</v>
      </c>
      <c r="D1144" s="41">
        <v>2012</v>
      </c>
      <c r="E1144" s="48">
        <v>4.7261053719637174E-2</v>
      </c>
      <c r="F1144" s="49">
        <v>51684.121215150575</v>
      </c>
      <c r="G1144" s="49">
        <v>6794407</v>
      </c>
      <c r="H1144" s="48">
        <v>7.6068627056269334E-3</v>
      </c>
    </row>
    <row r="1145" spans="2:8" x14ac:dyDescent="0.3">
      <c r="B1145" s="41" t="s">
        <v>263</v>
      </c>
      <c r="C1145" s="41" t="s">
        <v>27</v>
      </c>
      <c r="D1145" s="41">
        <v>2013</v>
      </c>
      <c r="E1145" s="48">
        <v>4.8690184520944702E-2</v>
      </c>
      <c r="F1145" s="49">
        <v>54686.380744699039</v>
      </c>
      <c r="G1145" s="49">
        <v>6973710</v>
      </c>
      <c r="H1145" s="48">
        <v>7.8417916352557012E-3</v>
      </c>
    </row>
    <row r="1146" spans="2:8" x14ac:dyDescent="0.3">
      <c r="B1146" s="41" t="s">
        <v>263</v>
      </c>
      <c r="C1146" s="41" t="s">
        <v>27</v>
      </c>
      <c r="D1146" s="41">
        <v>2014</v>
      </c>
      <c r="E1146" s="48">
        <v>4.8622002989181852E-2</v>
      </c>
      <c r="F1146" s="49">
        <v>55685.953449459157</v>
      </c>
      <c r="G1146" s="49">
        <v>7173730</v>
      </c>
      <c r="H1146" s="48">
        <v>7.76248248114428E-3</v>
      </c>
    </row>
    <row r="1147" spans="2:8" x14ac:dyDescent="0.3">
      <c r="B1147" s="41" t="s">
        <v>263</v>
      </c>
      <c r="C1147" s="41" t="s">
        <v>27</v>
      </c>
      <c r="D1147" s="41">
        <v>2015</v>
      </c>
      <c r="E1147" s="48">
        <v>5.0283445223942014E-2</v>
      </c>
      <c r="F1147" s="49">
        <v>55693.038828024146</v>
      </c>
      <c r="G1147" s="49">
        <v>7258314</v>
      </c>
      <c r="H1147" s="48">
        <v>7.6729993808512757E-3</v>
      </c>
    </row>
    <row r="1148" spans="2:8" x14ac:dyDescent="0.3">
      <c r="B1148" s="41" t="s">
        <v>263</v>
      </c>
      <c r="C1148" s="41" t="s">
        <v>27</v>
      </c>
      <c r="D1148" s="41">
        <v>2016</v>
      </c>
      <c r="E1148" s="48">
        <v>5.0443889124673694E-2</v>
      </c>
      <c r="F1148" s="49">
        <v>56731.669460175144</v>
      </c>
      <c r="G1148" s="49">
        <v>7348911</v>
      </c>
      <c r="H1148" s="48">
        <v>7.7197382660063709E-3</v>
      </c>
    </row>
    <row r="1149" spans="2:8" x14ac:dyDescent="0.3">
      <c r="B1149" s="41" t="s">
        <v>263</v>
      </c>
      <c r="C1149" s="41" t="s">
        <v>27</v>
      </c>
      <c r="D1149" s="41">
        <v>2017</v>
      </c>
      <c r="E1149" s="48">
        <v>5.0293732446208723E-2</v>
      </c>
      <c r="F1149" s="49">
        <v>57296.832926948613</v>
      </c>
      <c r="G1149" s="49">
        <v>7408771</v>
      </c>
      <c r="H1149" s="48">
        <v>7.733648796399378E-3</v>
      </c>
    </row>
    <row r="1150" spans="2:8" x14ac:dyDescent="0.3">
      <c r="B1150" s="41" t="s">
        <v>263</v>
      </c>
      <c r="C1150" s="41" t="s">
        <v>27</v>
      </c>
      <c r="D1150" s="41">
        <v>2018</v>
      </c>
      <c r="E1150" s="48">
        <v>5.1971920364219215E-2</v>
      </c>
      <c r="F1150" s="49">
        <v>59874.614659041297</v>
      </c>
      <c r="G1150" s="49">
        <v>7552902</v>
      </c>
      <c r="H1150" s="48">
        <v>7.9273654893233479E-3</v>
      </c>
    </row>
    <row r="1151" spans="2:8" x14ac:dyDescent="0.3">
      <c r="B1151" s="41" t="s">
        <v>263</v>
      </c>
      <c r="C1151" s="41" t="s">
        <v>27</v>
      </c>
      <c r="D1151" s="41">
        <v>2019</v>
      </c>
      <c r="E1151" s="48">
        <v>5.130308086304651E-2</v>
      </c>
      <c r="F1151" s="49">
        <v>57610.025108945134</v>
      </c>
      <c r="G1151" s="49">
        <v>7460380</v>
      </c>
      <c r="H1151" s="48">
        <v>7.7221301205763161E-3</v>
      </c>
    </row>
    <row r="1152" spans="2:8" x14ac:dyDescent="0.3">
      <c r="B1152" s="41" t="s">
        <v>263</v>
      </c>
      <c r="C1152" s="41" t="s">
        <v>27</v>
      </c>
      <c r="D1152" s="41">
        <v>2020</v>
      </c>
      <c r="E1152" s="48">
        <v>5.1312004469536494E-2</v>
      </c>
      <c r="F1152" s="49">
        <v>46586.322793905594</v>
      </c>
      <c r="G1152" s="49">
        <v>6400888</v>
      </c>
      <c r="H1152" s="48">
        <v>7.2781030997426596E-3</v>
      </c>
    </row>
    <row r="1153" spans="2:8" x14ac:dyDescent="0.3">
      <c r="B1153" s="41" t="s">
        <v>263</v>
      </c>
      <c r="C1153" s="41" t="s">
        <v>61</v>
      </c>
      <c r="D1153" s="41">
        <v>1990</v>
      </c>
      <c r="E1153" s="48">
        <v>1.4647007128210136E-3</v>
      </c>
      <c r="F1153" s="49">
        <v>1520.8573381505712</v>
      </c>
      <c r="G1153" s="49">
        <v>5574458</v>
      </c>
      <c r="H1153" s="48">
        <v>2.7282604661306464E-4</v>
      </c>
    </row>
    <row r="1154" spans="2:8" x14ac:dyDescent="0.3">
      <c r="B1154" s="41" t="s">
        <v>263</v>
      </c>
      <c r="C1154" s="41" t="s">
        <v>61</v>
      </c>
      <c r="D1154" s="41">
        <v>1991</v>
      </c>
      <c r="E1154" s="48">
        <v>1.4544561303709833E-3</v>
      </c>
      <c r="F1154" s="49">
        <v>1508.8367906294241</v>
      </c>
      <c r="G1154" s="49">
        <v>5568548</v>
      </c>
      <c r="H1154" s="48">
        <v>2.7095695154812782E-4</v>
      </c>
    </row>
    <row r="1155" spans="2:8" x14ac:dyDescent="0.3">
      <c r="B1155" s="41" t="s">
        <v>263</v>
      </c>
      <c r="C1155" s="41" t="s">
        <v>61</v>
      </c>
      <c r="D1155" s="41">
        <v>1992</v>
      </c>
      <c r="E1155" s="48">
        <v>3.8318963721937606E-3</v>
      </c>
      <c r="F1155" s="49">
        <v>3955.8313965596235</v>
      </c>
      <c r="G1155" s="49">
        <v>5635507</v>
      </c>
      <c r="H1155" s="48">
        <v>7.0194773896290494E-4</v>
      </c>
    </row>
    <row r="1156" spans="2:8" x14ac:dyDescent="0.3">
      <c r="B1156" s="41" t="s">
        <v>263</v>
      </c>
      <c r="C1156" s="41" t="s">
        <v>61</v>
      </c>
      <c r="D1156" s="41">
        <v>1993</v>
      </c>
      <c r="E1156" s="48">
        <v>2.4172940120174044E-3</v>
      </c>
      <c r="F1156" s="49">
        <v>2510.3429104219904</v>
      </c>
      <c r="G1156" s="49">
        <v>5762251</v>
      </c>
      <c r="H1156" s="48">
        <v>4.3565316929477567E-4</v>
      </c>
    </row>
    <row r="1157" spans="2:8" x14ac:dyDescent="0.3">
      <c r="B1157" s="41" t="s">
        <v>263</v>
      </c>
      <c r="C1157" s="41" t="s">
        <v>61</v>
      </c>
      <c r="D1157" s="41">
        <v>1994</v>
      </c>
      <c r="E1157" s="48">
        <v>2.4247084721045948E-3</v>
      </c>
      <c r="F1157" s="49">
        <v>2528.1174390229116</v>
      </c>
      <c r="G1157" s="49">
        <v>5763584</v>
      </c>
      <c r="H1157" s="48">
        <v>4.3863634832474232E-4</v>
      </c>
    </row>
    <row r="1158" spans="2:8" x14ac:dyDescent="0.3">
      <c r="B1158" s="41" t="s">
        <v>263</v>
      </c>
      <c r="C1158" s="41" t="s">
        <v>61</v>
      </c>
      <c r="D1158" s="41">
        <v>1995</v>
      </c>
      <c r="E1158" s="48">
        <v>2.4163761262038729E-3</v>
      </c>
      <c r="F1158" s="49">
        <v>2474.0816044737476</v>
      </c>
      <c r="G1158" s="49">
        <v>5837945</v>
      </c>
      <c r="H1158" s="48">
        <v>4.237932362284584E-4</v>
      </c>
    </row>
    <row r="1159" spans="2:8" x14ac:dyDescent="0.3">
      <c r="B1159" s="41" t="s">
        <v>263</v>
      </c>
      <c r="C1159" s="41" t="s">
        <v>61</v>
      </c>
      <c r="D1159" s="41">
        <v>1996</v>
      </c>
      <c r="E1159" s="48">
        <v>2.4019263449286329E-3</v>
      </c>
      <c r="F1159" s="49">
        <v>2518.97461764335</v>
      </c>
      <c r="G1159" s="49">
        <v>5974675</v>
      </c>
      <c r="H1159" s="48">
        <v>4.2160864275351379E-4</v>
      </c>
    </row>
    <row r="1160" spans="2:8" x14ac:dyDescent="0.3">
      <c r="B1160" s="41" t="s">
        <v>263</v>
      </c>
      <c r="C1160" s="41" t="s">
        <v>61</v>
      </c>
      <c r="D1160" s="41">
        <v>1997</v>
      </c>
      <c r="E1160" s="48">
        <v>2.3876483539722795E-3</v>
      </c>
      <c r="F1160" s="49">
        <v>2508.9623791892568</v>
      </c>
      <c r="G1160" s="49">
        <v>6116870</v>
      </c>
      <c r="H1160" s="48">
        <v>4.101709500429561E-4</v>
      </c>
    </row>
    <row r="1161" spans="2:8" x14ac:dyDescent="0.3">
      <c r="B1161" s="41" t="s">
        <v>263</v>
      </c>
      <c r="C1161" s="41" t="s">
        <v>61</v>
      </c>
      <c r="D1161" s="41">
        <v>1998</v>
      </c>
      <c r="E1161" s="48">
        <v>2.3551934539080229E-3</v>
      </c>
      <c r="F1161" s="49">
        <v>2490.7607443084225</v>
      </c>
      <c r="G1161" s="49">
        <v>6216008</v>
      </c>
      <c r="H1161" s="48">
        <v>4.0070101973942483E-4</v>
      </c>
    </row>
    <row r="1162" spans="2:8" x14ac:dyDescent="0.3">
      <c r="B1162" s="41" t="s">
        <v>263</v>
      </c>
      <c r="C1162" s="41" t="s">
        <v>61</v>
      </c>
      <c r="D1162" s="41">
        <v>1999</v>
      </c>
      <c r="E1162" s="48">
        <v>2.3236090295446887E-3</v>
      </c>
      <c r="F1162" s="49">
        <v>2385.960754243491</v>
      </c>
      <c r="G1162" s="49">
        <v>6201141</v>
      </c>
      <c r="H1162" s="48">
        <v>3.8476157117593214E-4</v>
      </c>
    </row>
    <row r="1163" spans="2:8" x14ac:dyDescent="0.3">
      <c r="B1163" s="41" t="s">
        <v>263</v>
      </c>
      <c r="C1163" s="41" t="s">
        <v>61</v>
      </c>
      <c r="D1163" s="41">
        <v>2000</v>
      </c>
      <c r="E1163" s="48">
        <v>1.6156289481932421E-3</v>
      </c>
      <c r="F1163" s="49">
        <v>1707.7311076428941</v>
      </c>
      <c r="G1163" s="49">
        <v>6310904</v>
      </c>
      <c r="H1163" s="48">
        <v>2.7060007688960158E-4</v>
      </c>
    </row>
    <row r="1164" spans="2:8" x14ac:dyDescent="0.3">
      <c r="B1164" s="41" t="s">
        <v>263</v>
      </c>
      <c r="C1164" s="41" t="s">
        <v>61</v>
      </c>
      <c r="D1164" s="41">
        <v>2001</v>
      </c>
      <c r="E1164" s="48">
        <v>1.6030110960428068E-3</v>
      </c>
      <c r="F1164" s="49">
        <v>1725.8754845101039</v>
      </c>
      <c r="G1164" s="49">
        <v>6309000</v>
      </c>
      <c r="H1164" s="48">
        <v>2.7355769290063461E-4</v>
      </c>
    </row>
    <row r="1165" spans="2:8" x14ac:dyDescent="0.3">
      <c r="B1165" s="41" t="s">
        <v>263</v>
      </c>
      <c r="C1165" s="41" t="s">
        <v>61</v>
      </c>
      <c r="D1165" s="41">
        <v>2002</v>
      </c>
      <c r="E1165" s="48">
        <v>1.59831320417684E-3</v>
      </c>
      <c r="F1165" s="49">
        <v>1748.3516595925325</v>
      </c>
      <c r="G1165" s="49">
        <v>6304620</v>
      </c>
      <c r="H1165" s="48">
        <v>2.773127737425146E-4</v>
      </c>
    </row>
    <row r="1166" spans="2:8" x14ac:dyDescent="0.3">
      <c r="B1166" s="41" t="s">
        <v>263</v>
      </c>
      <c r="C1166" s="41" t="s">
        <v>61</v>
      </c>
      <c r="D1166" s="41">
        <v>2003</v>
      </c>
      <c r="E1166" s="48">
        <v>1.5900096513585837E-3</v>
      </c>
      <c r="F1166" s="49">
        <v>1759.7161514770394</v>
      </c>
      <c r="G1166" s="49">
        <v>6382794</v>
      </c>
      <c r="H1166" s="48">
        <v>2.7569684239802186E-4</v>
      </c>
    </row>
    <row r="1167" spans="2:8" x14ac:dyDescent="0.3">
      <c r="B1167" s="41" t="s">
        <v>263</v>
      </c>
      <c r="C1167" s="41" t="s">
        <v>61</v>
      </c>
      <c r="D1167" s="41">
        <v>2004</v>
      </c>
      <c r="E1167" s="48">
        <v>6.0851401194394463E-4</v>
      </c>
      <c r="F1167" s="49">
        <v>668.72890748184568</v>
      </c>
      <c r="G1167" s="49">
        <v>6519753</v>
      </c>
      <c r="H1167" s="48">
        <v>1.0256966904756141E-4</v>
      </c>
    </row>
    <row r="1168" spans="2:8" x14ac:dyDescent="0.3">
      <c r="B1168" s="41" t="s">
        <v>263</v>
      </c>
      <c r="C1168" s="41" t="s">
        <v>61</v>
      </c>
      <c r="D1168" s="41">
        <v>2005</v>
      </c>
      <c r="E1168" s="48">
        <v>5.3922660310931896E-4</v>
      </c>
      <c r="F1168" s="49">
        <v>612.60509848703816</v>
      </c>
      <c r="G1168" s="49">
        <v>6497015</v>
      </c>
      <c r="H1168" s="48">
        <v>9.4290239207857481E-5</v>
      </c>
    </row>
    <row r="1169" spans="2:8" x14ac:dyDescent="0.3">
      <c r="B1169" s="41" t="s">
        <v>263</v>
      </c>
      <c r="C1169" s="41" t="s">
        <v>61</v>
      </c>
      <c r="D1169" s="41">
        <v>2006</v>
      </c>
      <c r="E1169" s="48">
        <v>6.3023131379910365E-4</v>
      </c>
      <c r="F1169" s="49">
        <v>710.18434896159931</v>
      </c>
      <c r="G1169" s="49">
        <v>6560912</v>
      </c>
      <c r="H1169" s="48">
        <v>1.0824476063108289E-4</v>
      </c>
    </row>
    <row r="1170" spans="2:8" x14ac:dyDescent="0.3">
      <c r="B1170" s="41" t="s">
        <v>263</v>
      </c>
      <c r="C1170" s="41" t="s">
        <v>61</v>
      </c>
      <c r="D1170" s="41">
        <v>2007</v>
      </c>
      <c r="E1170" s="48">
        <v>6.2783743279785074E-4</v>
      </c>
      <c r="F1170" s="49">
        <v>691.79899910156462</v>
      </c>
      <c r="G1170" s="49">
        <v>6567929</v>
      </c>
      <c r="H1170" s="48">
        <v>1.0532985345937275E-4</v>
      </c>
    </row>
    <row r="1171" spans="2:8" x14ac:dyDescent="0.3">
      <c r="B1171" s="41" t="s">
        <v>263</v>
      </c>
      <c r="C1171" s="41" t="s">
        <v>61</v>
      </c>
      <c r="D1171" s="41">
        <v>2008</v>
      </c>
      <c r="E1171" s="48">
        <v>6.2601375101805485E-4</v>
      </c>
      <c r="F1171" s="49">
        <v>701.23931942289039</v>
      </c>
      <c r="G1171" s="49">
        <v>6641293</v>
      </c>
      <c r="H1171" s="48">
        <v>1.055877702463798E-4</v>
      </c>
    </row>
    <row r="1172" spans="2:8" x14ac:dyDescent="0.3">
      <c r="B1172" s="41" t="s">
        <v>263</v>
      </c>
      <c r="C1172" s="41" t="s">
        <v>61</v>
      </c>
      <c r="D1172" s="41">
        <v>2009</v>
      </c>
      <c r="E1172" s="48">
        <v>6.2197796456467142E-4</v>
      </c>
      <c r="F1172" s="49">
        <v>666.14586378433785</v>
      </c>
      <c r="G1172" s="49">
        <v>6527069</v>
      </c>
      <c r="H1172" s="48">
        <v>1.0205895843667928E-4</v>
      </c>
    </row>
    <row r="1173" spans="2:8" x14ac:dyDescent="0.3">
      <c r="B1173" s="41" t="s">
        <v>263</v>
      </c>
      <c r="C1173" s="41" t="s">
        <v>61</v>
      </c>
      <c r="D1173" s="41">
        <v>2010</v>
      </c>
      <c r="E1173" s="48">
        <v>6.2139822056405563E-4</v>
      </c>
      <c r="F1173" s="49">
        <v>671.08646507679862</v>
      </c>
      <c r="G1173" s="49">
        <v>6735067</v>
      </c>
      <c r="H1173" s="48">
        <v>9.9640651693115842E-5</v>
      </c>
    </row>
    <row r="1174" spans="2:8" x14ac:dyDescent="0.3">
      <c r="B1174" s="41" t="s">
        <v>263</v>
      </c>
      <c r="C1174" s="41" t="s">
        <v>61</v>
      </c>
      <c r="D1174" s="41">
        <v>2011</v>
      </c>
      <c r="E1174" s="48">
        <v>6.3947798133427724E-4</v>
      </c>
      <c r="F1174" s="49">
        <v>704.59026887171467</v>
      </c>
      <c r="G1174" s="49">
        <v>6815590</v>
      </c>
      <c r="H1174" s="48">
        <v>1.0337920398259206E-4</v>
      </c>
    </row>
    <row r="1175" spans="2:8" x14ac:dyDescent="0.3">
      <c r="B1175" s="41" t="s">
        <v>263</v>
      </c>
      <c r="C1175" s="41" t="s">
        <v>61</v>
      </c>
      <c r="D1175" s="41">
        <v>2012</v>
      </c>
      <c r="E1175" s="48">
        <v>6.4082784704592782E-4</v>
      </c>
      <c r="F1175" s="49">
        <v>700.80164359526214</v>
      </c>
      <c r="G1175" s="49">
        <v>6794407</v>
      </c>
      <c r="H1175" s="48">
        <v>1.0314390109324657E-4</v>
      </c>
    </row>
    <row r="1176" spans="2:8" x14ac:dyDescent="0.3">
      <c r="B1176" s="41" t="s">
        <v>263</v>
      </c>
      <c r="C1176" s="41" t="s">
        <v>61</v>
      </c>
      <c r="D1176" s="41">
        <v>2013</v>
      </c>
      <c r="E1176" s="48">
        <v>6.6020589180941969E-4</v>
      </c>
      <c r="F1176" s="49">
        <v>741.51024738574972</v>
      </c>
      <c r="G1176" s="49">
        <v>6973710</v>
      </c>
      <c r="H1176" s="48">
        <v>1.0632937810516207E-4</v>
      </c>
    </row>
    <row r="1177" spans="2:8" x14ac:dyDescent="0.3">
      <c r="B1177" s="41" t="s">
        <v>263</v>
      </c>
      <c r="C1177" s="41" t="s">
        <v>61</v>
      </c>
      <c r="D1177" s="41">
        <v>2014</v>
      </c>
      <c r="E1177" s="48">
        <v>6.5928139646348276E-4</v>
      </c>
      <c r="F1177" s="49">
        <v>755.0637755858869</v>
      </c>
      <c r="G1177" s="49">
        <v>7173730</v>
      </c>
      <c r="H1177" s="48">
        <v>1.0525399974432922E-4</v>
      </c>
    </row>
    <row r="1178" spans="2:8" x14ac:dyDescent="0.3">
      <c r="B1178" s="41" t="s">
        <v>263</v>
      </c>
      <c r="C1178" s="41" t="s">
        <v>61</v>
      </c>
      <c r="D1178" s="41">
        <v>2015</v>
      </c>
      <c r="E1178" s="48">
        <v>6.8180942676531538E-4</v>
      </c>
      <c r="F1178" s="49">
        <v>755.15984851558153</v>
      </c>
      <c r="G1178" s="49">
        <v>7258314</v>
      </c>
      <c r="H1178" s="48">
        <v>1.0404066957086474E-4</v>
      </c>
    </row>
    <row r="1179" spans="2:8" x14ac:dyDescent="0.3">
      <c r="B1179" s="41" t="s">
        <v>263</v>
      </c>
      <c r="C1179" s="41" t="s">
        <v>61</v>
      </c>
      <c r="D1179" s="41">
        <v>2016</v>
      </c>
      <c r="E1179" s="48">
        <v>6.8398493728371115E-4</v>
      </c>
      <c r="F1179" s="49">
        <v>769.24297573118849</v>
      </c>
      <c r="G1179" s="49">
        <v>7348911</v>
      </c>
      <c r="H1179" s="48">
        <v>1.0467441716618809E-4</v>
      </c>
    </row>
    <row r="1180" spans="2:8" x14ac:dyDescent="0.3">
      <c r="B1180" s="41" t="s">
        <v>263</v>
      </c>
      <c r="C1180" s="41" t="s">
        <v>61</v>
      </c>
      <c r="D1180" s="41">
        <v>2017</v>
      </c>
      <c r="E1180" s="48">
        <v>6.8194891452486408E-4</v>
      </c>
      <c r="F1180" s="49">
        <v>776.90620917896422</v>
      </c>
      <c r="G1180" s="49">
        <v>7408771</v>
      </c>
      <c r="H1180" s="48">
        <v>1.0486303452744918E-4</v>
      </c>
    </row>
    <row r="1181" spans="2:8" x14ac:dyDescent="0.3">
      <c r="B1181" s="41" t="s">
        <v>263</v>
      </c>
      <c r="C1181" s="41" t="s">
        <v>61</v>
      </c>
      <c r="D1181" s="41">
        <v>2018</v>
      </c>
      <c r="E1181" s="48">
        <v>7.0470400493856562E-4</v>
      </c>
      <c r="F1181" s="49">
        <v>811.85918181750912</v>
      </c>
      <c r="G1181" s="49">
        <v>7552902</v>
      </c>
      <c r="H1181" s="48">
        <v>1.074897015501471E-4</v>
      </c>
    </row>
    <row r="1182" spans="2:8" x14ac:dyDescent="0.3">
      <c r="B1182" s="41" t="s">
        <v>263</v>
      </c>
      <c r="C1182" s="41" t="s">
        <v>61</v>
      </c>
      <c r="D1182" s="41">
        <v>2019</v>
      </c>
      <c r="E1182" s="48">
        <v>6.9563499475317305E-4</v>
      </c>
      <c r="F1182" s="49">
        <v>781.15288283315442</v>
      </c>
      <c r="G1182" s="49">
        <v>7460380</v>
      </c>
      <c r="H1182" s="48">
        <v>1.0470684909256022E-4</v>
      </c>
    </row>
    <row r="1183" spans="2:8" x14ac:dyDescent="0.3">
      <c r="B1183" s="41" t="s">
        <v>263</v>
      </c>
      <c r="C1183" s="41" t="s">
        <v>61</v>
      </c>
      <c r="D1183" s="41">
        <v>2020</v>
      </c>
      <c r="E1183" s="48">
        <v>6.9575599280727459E-4</v>
      </c>
      <c r="F1183" s="49">
        <v>631.67895313770305</v>
      </c>
      <c r="G1183" s="49">
        <v>6400888</v>
      </c>
      <c r="H1183" s="48">
        <v>9.8686143725324214E-5</v>
      </c>
    </row>
    <row r="1184" spans="2:8" x14ac:dyDescent="0.3">
      <c r="B1184" s="41" t="s">
        <v>263</v>
      </c>
      <c r="C1184" s="41" t="s">
        <v>81</v>
      </c>
      <c r="D1184" s="41">
        <v>1990</v>
      </c>
      <c r="E1184" s="48">
        <v>0</v>
      </c>
      <c r="F1184" s="49">
        <v>0</v>
      </c>
      <c r="G1184" s="49">
        <v>5574458</v>
      </c>
      <c r="H1184" s="48">
        <v>0</v>
      </c>
    </row>
    <row r="1185" spans="2:8" x14ac:dyDescent="0.3">
      <c r="B1185" s="41" t="s">
        <v>263</v>
      </c>
      <c r="C1185" s="41" t="s">
        <v>81</v>
      </c>
      <c r="D1185" s="41">
        <v>1991</v>
      </c>
      <c r="E1185" s="48">
        <v>0</v>
      </c>
      <c r="F1185" s="49">
        <v>0</v>
      </c>
      <c r="G1185" s="49">
        <v>5568548</v>
      </c>
      <c r="H1185" s="48">
        <v>0</v>
      </c>
    </row>
    <row r="1186" spans="2:8" x14ac:dyDescent="0.3">
      <c r="B1186" s="41" t="s">
        <v>263</v>
      </c>
      <c r="C1186" s="41" t="s">
        <v>81</v>
      </c>
      <c r="D1186" s="41">
        <v>1992</v>
      </c>
      <c r="E1186" s="48">
        <v>0</v>
      </c>
      <c r="F1186" s="49">
        <v>0</v>
      </c>
      <c r="G1186" s="49">
        <v>5635507</v>
      </c>
      <c r="H1186" s="48">
        <v>0</v>
      </c>
    </row>
    <row r="1187" spans="2:8" x14ac:dyDescent="0.3">
      <c r="B1187" s="41" t="s">
        <v>263</v>
      </c>
      <c r="C1187" s="41" t="s">
        <v>81</v>
      </c>
      <c r="D1187" s="41">
        <v>1993</v>
      </c>
      <c r="E1187" s="48">
        <v>0</v>
      </c>
      <c r="F1187" s="49">
        <v>0</v>
      </c>
      <c r="G1187" s="49">
        <v>5762251</v>
      </c>
      <c r="H1187" s="48">
        <v>0</v>
      </c>
    </row>
    <row r="1188" spans="2:8" x14ac:dyDescent="0.3">
      <c r="B1188" s="41" t="s">
        <v>263</v>
      </c>
      <c r="C1188" s="41" t="s">
        <v>81</v>
      </c>
      <c r="D1188" s="41">
        <v>1994</v>
      </c>
      <c r="E1188" s="48">
        <v>0</v>
      </c>
      <c r="F1188" s="49">
        <v>0</v>
      </c>
      <c r="G1188" s="49">
        <v>5763584</v>
      </c>
      <c r="H1188" s="48">
        <v>0</v>
      </c>
    </row>
    <row r="1189" spans="2:8" x14ac:dyDescent="0.3">
      <c r="B1189" s="41" t="s">
        <v>263</v>
      </c>
      <c r="C1189" s="41" t="s">
        <v>81</v>
      </c>
      <c r="D1189" s="41">
        <v>1995</v>
      </c>
      <c r="E1189" s="48">
        <v>0</v>
      </c>
      <c r="F1189" s="49">
        <v>0</v>
      </c>
      <c r="G1189" s="49">
        <v>5837945</v>
      </c>
      <c r="H1189" s="48">
        <v>0</v>
      </c>
    </row>
    <row r="1190" spans="2:8" x14ac:dyDescent="0.3">
      <c r="B1190" s="41" t="s">
        <v>263</v>
      </c>
      <c r="C1190" s="41" t="s">
        <v>81</v>
      </c>
      <c r="D1190" s="41">
        <v>1996</v>
      </c>
      <c r="E1190" s="48">
        <v>0</v>
      </c>
      <c r="F1190" s="49">
        <v>0</v>
      </c>
      <c r="G1190" s="49">
        <v>5974675</v>
      </c>
      <c r="H1190" s="48">
        <v>0</v>
      </c>
    </row>
    <row r="1191" spans="2:8" x14ac:dyDescent="0.3">
      <c r="B1191" s="41" t="s">
        <v>263</v>
      </c>
      <c r="C1191" s="41" t="s">
        <v>81</v>
      </c>
      <c r="D1191" s="41">
        <v>1997</v>
      </c>
      <c r="E1191" s="48">
        <v>0</v>
      </c>
      <c r="F1191" s="49">
        <v>0</v>
      </c>
      <c r="G1191" s="49">
        <v>6116870</v>
      </c>
      <c r="H1191" s="48">
        <v>0</v>
      </c>
    </row>
    <row r="1192" spans="2:8" x14ac:dyDescent="0.3">
      <c r="B1192" s="41" t="s">
        <v>263</v>
      </c>
      <c r="C1192" s="41" t="s">
        <v>81</v>
      </c>
      <c r="D1192" s="41">
        <v>1998</v>
      </c>
      <c r="E1192" s="48">
        <v>0</v>
      </c>
      <c r="F1192" s="49">
        <v>0</v>
      </c>
      <c r="G1192" s="49">
        <v>6216008</v>
      </c>
      <c r="H1192" s="48">
        <v>0</v>
      </c>
    </row>
    <row r="1193" spans="2:8" x14ac:dyDescent="0.3">
      <c r="B1193" s="41" t="s">
        <v>263</v>
      </c>
      <c r="C1193" s="41" t="s">
        <v>81</v>
      </c>
      <c r="D1193" s="41">
        <v>1999</v>
      </c>
      <c r="E1193" s="48">
        <v>0</v>
      </c>
      <c r="F1193" s="49">
        <v>0</v>
      </c>
      <c r="G1193" s="49">
        <v>6201141</v>
      </c>
      <c r="H1193" s="48">
        <v>0</v>
      </c>
    </row>
    <row r="1194" spans="2:8" x14ac:dyDescent="0.3">
      <c r="B1194" s="41" t="s">
        <v>263</v>
      </c>
      <c r="C1194" s="41" t="s">
        <v>81</v>
      </c>
      <c r="D1194" s="41">
        <v>2000</v>
      </c>
      <c r="E1194" s="48">
        <v>0</v>
      </c>
      <c r="F1194" s="49">
        <v>0</v>
      </c>
      <c r="G1194" s="49">
        <v>6310904</v>
      </c>
      <c r="H1194" s="48">
        <v>0</v>
      </c>
    </row>
    <row r="1195" spans="2:8" x14ac:dyDescent="0.3">
      <c r="B1195" s="41" t="s">
        <v>263</v>
      </c>
      <c r="C1195" s="41" t="s">
        <v>81</v>
      </c>
      <c r="D1195" s="41">
        <v>2001</v>
      </c>
      <c r="E1195" s="48">
        <v>0</v>
      </c>
      <c r="F1195" s="49">
        <v>0</v>
      </c>
      <c r="G1195" s="49">
        <v>6309000</v>
      </c>
      <c r="H1195" s="48">
        <v>0</v>
      </c>
    </row>
    <row r="1196" spans="2:8" x14ac:dyDescent="0.3">
      <c r="B1196" s="41" t="s">
        <v>263</v>
      </c>
      <c r="C1196" s="41" t="s">
        <v>81</v>
      </c>
      <c r="D1196" s="41">
        <v>2002</v>
      </c>
      <c r="E1196" s="48">
        <v>0</v>
      </c>
      <c r="F1196" s="49">
        <v>0</v>
      </c>
      <c r="G1196" s="49">
        <v>6304620</v>
      </c>
      <c r="H1196" s="48">
        <v>0</v>
      </c>
    </row>
    <row r="1197" spans="2:8" x14ac:dyDescent="0.3">
      <c r="B1197" s="41" t="s">
        <v>263</v>
      </c>
      <c r="C1197" s="41" t="s">
        <v>81</v>
      </c>
      <c r="D1197" s="41">
        <v>2003</v>
      </c>
      <c r="E1197" s="48">
        <v>0</v>
      </c>
      <c r="F1197" s="49">
        <v>0</v>
      </c>
      <c r="G1197" s="49">
        <v>6382794</v>
      </c>
      <c r="H1197" s="48">
        <v>0</v>
      </c>
    </row>
    <row r="1198" spans="2:8" x14ac:dyDescent="0.3">
      <c r="B1198" s="41" t="s">
        <v>263</v>
      </c>
      <c r="C1198" s="41" t="s">
        <v>81</v>
      </c>
      <c r="D1198" s="41">
        <v>2004</v>
      </c>
      <c r="E1198" s="48">
        <v>0</v>
      </c>
      <c r="F1198" s="49">
        <v>0</v>
      </c>
      <c r="G1198" s="49">
        <v>6519753</v>
      </c>
      <c r="H1198" s="48">
        <v>0</v>
      </c>
    </row>
    <row r="1199" spans="2:8" x14ac:dyDescent="0.3">
      <c r="B1199" s="41" t="s">
        <v>263</v>
      </c>
      <c r="C1199" s="41" t="s">
        <v>81</v>
      </c>
      <c r="D1199" s="41">
        <v>2005</v>
      </c>
      <c r="E1199" s="48">
        <v>0</v>
      </c>
      <c r="F1199" s="49">
        <v>0</v>
      </c>
      <c r="G1199" s="49">
        <v>6497015</v>
      </c>
      <c r="H1199" s="48">
        <v>0</v>
      </c>
    </row>
    <row r="1200" spans="2:8" x14ac:dyDescent="0.3">
      <c r="B1200" s="41" t="s">
        <v>263</v>
      </c>
      <c r="C1200" s="41" t="s">
        <v>81</v>
      </c>
      <c r="D1200" s="41">
        <v>2006</v>
      </c>
      <c r="E1200" s="48">
        <v>0</v>
      </c>
      <c r="F1200" s="49">
        <v>0</v>
      </c>
      <c r="G1200" s="49">
        <v>6560912</v>
      </c>
      <c r="H1200" s="48">
        <v>0</v>
      </c>
    </row>
    <row r="1201" spans="2:8" x14ac:dyDescent="0.3">
      <c r="B1201" s="41" t="s">
        <v>263</v>
      </c>
      <c r="C1201" s="41" t="s">
        <v>81</v>
      </c>
      <c r="D1201" s="41">
        <v>2007</v>
      </c>
      <c r="E1201" s="48">
        <v>0</v>
      </c>
      <c r="F1201" s="49">
        <v>0</v>
      </c>
      <c r="G1201" s="49">
        <v>6567929</v>
      </c>
      <c r="H1201" s="48">
        <v>0</v>
      </c>
    </row>
    <row r="1202" spans="2:8" x14ac:dyDescent="0.3">
      <c r="B1202" s="41" t="s">
        <v>263</v>
      </c>
      <c r="C1202" s="41" t="s">
        <v>81</v>
      </c>
      <c r="D1202" s="41">
        <v>2008</v>
      </c>
      <c r="E1202" s="48">
        <v>0</v>
      </c>
      <c r="F1202" s="49">
        <v>0</v>
      </c>
      <c r="G1202" s="49">
        <v>6641293</v>
      </c>
      <c r="H1202" s="48">
        <v>0</v>
      </c>
    </row>
    <row r="1203" spans="2:8" x14ac:dyDescent="0.3">
      <c r="B1203" s="41" t="s">
        <v>263</v>
      </c>
      <c r="C1203" s="41" t="s">
        <v>81</v>
      </c>
      <c r="D1203" s="41">
        <v>2009</v>
      </c>
      <c r="E1203" s="48">
        <v>0</v>
      </c>
      <c r="F1203" s="49">
        <v>0</v>
      </c>
      <c r="G1203" s="49">
        <v>6527069</v>
      </c>
      <c r="H1203" s="48">
        <v>0</v>
      </c>
    </row>
    <row r="1204" spans="2:8" x14ac:dyDescent="0.3">
      <c r="B1204" s="41" t="s">
        <v>263</v>
      </c>
      <c r="C1204" s="41" t="s">
        <v>81</v>
      </c>
      <c r="D1204" s="41">
        <v>2010</v>
      </c>
      <c r="E1204" s="48">
        <v>0</v>
      </c>
      <c r="F1204" s="49">
        <v>0</v>
      </c>
      <c r="G1204" s="49">
        <v>6735067</v>
      </c>
      <c r="H1204" s="48">
        <v>0</v>
      </c>
    </row>
    <row r="1205" spans="2:8" x14ac:dyDescent="0.3">
      <c r="B1205" s="41" t="s">
        <v>263</v>
      </c>
      <c r="C1205" s="41" t="s">
        <v>81</v>
      </c>
      <c r="D1205" s="41">
        <v>2011</v>
      </c>
      <c r="E1205" s="48">
        <v>0</v>
      </c>
      <c r="F1205" s="49">
        <v>0</v>
      </c>
      <c r="G1205" s="49">
        <v>6815590</v>
      </c>
      <c r="H1205" s="48">
        <v>0</v>
      </c>
    </row>
    <row r="1206" spans="2:8" x14ac:dyDescent="0.3">
      <c r="B1206" s="41" t="s">
        <v>263</v>
      </c>
      <c r="C1206" s="41" t="s">
        <v>81</v>
      </c>
      <c r="D1206" s="41">
        <v>2012</v>
      </c>
      <c r="E1206" s="48">
        <v>0</v>
      </c>
      <c r="F1206" s="49">
        <v>0</v>
      </c>
      <c r="G1206" s="49">
        <v>6794407</v>
      </c>
      <c r="H1206">
        <v>0</v>
      </c>
    </row>
    <row r="1207" spans="2:8" x14ac:dyDescent="0.3">
      <c r="B1207" s="41" t="s">
        <v>263</v>
      </c>
      <c r="C1207" s="41" t="s">
        <v>81</v>
      </c>
      <c r="D1207" s="41">
        <v>2013</v>
      </c>
      <c r="E1207" s="48">
        <v>0</v>
      </c>
      <c r="F1207" s="49">
        <v>0</v>
      </c>
      <c r="G1207" s="49">
        <v>6973710</v>
      </c>
      <c r="H1207">
        <v>0</v>
      </c>
    </row>
    <row r="1208" spans="2:8" x14ac:dyDescent="0.3">
      <c r="B1208" s="41" t="s">
        <v>263</v>
      </c>
      <c r="C1208" s="41" t="s">
        <v>81</v>
      </c>
      <c r="D1208" s="41">
        <v>2014</v>
      </c>
      <c r="E1208" s="48">
        <v>0</v>
      </c>
      <c r="F1208" s="49">
        <v>0</v>
      </c>
      <c r="G1208" s="49">
        <v>7173730</v>
      </c>
      <c r="H1208">
        <v>0</v>
      </c>
    </row>
    <row r="1209" spans="2:8" x14ac:dyDescent="0.3">
      <c r="B1209" s="41" t="s">
        <v>263</v>
      </c>
      <c r="C1209" s="41" t="s">
        <v>81</v>
      </c>
      <c r="D1209" s="41">
        <v>2015</v>
      </c>
      <c r="E1209" s="48">
        <v>0</v>
      </c>
      <c r="F1209" s="49">
        <v>0</v>
      </c>
      <c r="G1209" s="49">
        <v>7258314</v>
      </c>
      <c r="H1209">
        <v>0</v>
      </c>
    </row>
    <row r="1210" spans="2:8" x14ac:dyDescent="0.3">
      <c r="B1210" s="41" t="s">
        <v>263</v>
      </c>
      <c r="C1210" s="41" t="s">
        <v>81</v>
      </c>
      <c r="D1210" s="41">
        <v>2016</v>
      </c>
      <c r="E1210" s="48">
        <v>0</v>
      </c>
      <c r="F1210" s="49">
        <v>0</v>
      </c>
      <c r="G1210" s="49">
        <v>7348911</v>
      </c>
      <c r="H1210">
        <v>0</v>
      </c>
    </row>
    <row r="1211" spans="2:8" x14ac:dyDescent="0.3">
      <c r="B1211" s="41" t="s">
        <v>263</v>
      </c>
      <c r="C1211" s="41" t="s">
        <v>81</v>
      </c>
      <c r="D1211" s="41">
        <v>2017</v>
      </c>
      <c r="E1211" s="48">
        <v>0</v>
      </c>
      <c r="F1211" s="49">
        <v>0</v>
      </c>
      <c r="G1211" s="49">
        <v>7408771</v>
      </c>
      <c r="H1211">
        <v>0</v>
      </c>
    </row>
    <row r="1212" spans="2:8" x14ac:dyDescent="0.3">
      <c r="B1212" s="41" t="s">
        <v>263</v>
      </c>
      <c r="C1212" s="41" t="s">
        <v>81</v>
      </c>
      <c r="D1212" s="41">
        <v>2018</v>
      </c>
      <c r="E1212" s="48">
        <v>0</v>
      </c>
      <c r="F1212" s="49">
        <v>0</v>
      </c>
      <c r="G1212" s="49">
        <v>7552902</v>
      </c>
      <c r="H1212">
        <v>0</v>
      </c>
    </row>
    <row r="1213" spans="2:8" x14ac:dyDescent="0.3">
      <c r="B1213" s="41" t="s">
        <v>263</v>
      </c>
      <c r="C1213" s="41" t="s">
        <v>81</v>
      </c>
      <c r="D1213" s="41">
        <v>2019</v>
      </c>
      <c r="E1213" s="48">
        <v>0</v>
      </c>
      <c r="F1213" s="49">
        <v>0</v>
      </c>
      <c r="G1213" s="49">
        <v>7460380</v>
      </c>
      <c r="H1213">
        <v>0</v>
      </c>
    </row>
    <row r="1214" spans="2:8" x14ac:dyDescent="0.3">
      <c r="B1214" s="41" t="s">
        <v>263</v>
      </c>
      <c r="C1214" s="41" t="s">
        <v>81</v>
      </c>
      <c r="D1214" s="41">
        <v>2020</v>
      </c>
      <c r="E1214" s="48">
        <v>0</v>
      </c>
      <c r="F1214" s="49">
        <v>0</v>
      </c>
      <c r="G1214" s="49">
        <v>6400888</v>
      </c>
      <c r="H1214">
        <v>0</v>
      </c>
    </row>
    <row r="1215" spans="2:8" x14ac:dyDescent="0.3">
      <c r="B1215" s="41" t="s">
        <v>263</v>
      </c>
      <c r="C1215" s="41" t="s">
        <v>105</v>
      </c>
      <c r="D1215" s="41">
        <v>1990</v>
      </c>
      <c r="E1215" s="48">
        <v>0.1597174755069492</v>
      </c>
      <c r="F1215" s="49">
        <v>165841.04351788564</v>
      </c>
      <c r="G1215" s="49">
        <v>5574458</v>
      </c>
      <c r="H1215">
        <v>2.9750164682895743E-2</v>
      </c>
    </row>
    <row r="1216" spans="2:8" x14ac:dyDescent="0.3">
      <c r="B1216" s="41" t="s">
        <v>263</v>
      </c>
      <c r="C1216" s="41" t="s">
        <v>105</v>
      </c>
      <c r="D1216" s="41">
        <v>1991</v>
      </c>
      <c r="E1216" s="48">
        <v>0.16419193649521321</v>
      </c>
      <c r="F1216" s="49">
        <v>170330.90880883276</v>
      </c>
      <c r="G1216" s="49">
        <v>5568548</v>
      </c>
      <c r="H1216">
        <v>3.058802919698865E-2</v>
      </c>
    </row>
    <row r="1217" spans="2:8" x14ac:dyDescent="0.3">
      <c r="B1217" s="41" t="s">
        <v>263</v>
      </c>
      <c r="C1217" s="41" t="s">
        <v>105</v>
      </c>
      <c r="D1217" s="41">
        <v>1992</v>
      </c>
      <c r="E1217" s="48">
        <v>0.17473447457203548</v>
      </c>
      <c r="F1217" s="49">
        <v>180385.91168311881</v>
      </c>
      <c r="G1217" s="49">
        <v>5635507</v>
      </c>
      <c r="H1217">
        <v>3.200881689670846E-2</v>
      </c>
    </row>
    <row r="1218" spans="2:8" x14ac:dyDescent="0.3">
      <c r="B1218" s="41" t="s">
        <v>263</v>
      </c>
      <c r="C1218" s="41" t="s">
        <v>105</v>
      </c>
      <c r="D1218" s="41">
        <v>1993</v>
      </c>
      <c r="E1218" s="48">
        <v>0.18588990952413842</v>
      </c>
      <c r="F1218" s="49">
        <v>193045.36981145109</v>
      </c>
      <c r="G1218" s="49">
        <v>5762251</v>
      </c>
      <c r="H1218">
        <v>3.3501728718768255E-2</v>
      </c>
    </row>
    <row r="1219" spans="2:8" x14ac:dyDescent="0.3">
      <c r="B1219" s="41" t="s">
        <v>263</v>
      </c>
      <c r="C1219" s="41" t="s">
        <v>105</v>
      </c>
      <c r="D1219" s="41">
        <v>1994</v>
      </c>
      <c r="E1219" s="48">
        <v>0.18573266896321197</v>
      </c>
      <c r="F1219" s="49">
        <v>193653.79582915505</v>
      </c>
      <c r="G1219" s="49">
        <v>5763584</v>
      </c>
      <c r="H1219">
        <v>3.3599544281675262E-2</v>
      </c>
    </row>
    <row r="1220" spans="2:8" x14ac:dyDescent="0.3">
      <c r="B1220" s="41" t="s">
        <v>263</v>
      </c>
      <c r="C1220" s="41" t="s">
        <v>105</v>
      </c>
      <c r="D1220" s="41">
        <v>1995</v>
      </c>
      <c r="E1220" s="48">
        <v>0.19496703372570678</v>
      </c>
      <c r="F1220" s="49">
        <v>199623.04145811038</v>
      </c>
      <c r="G1220" s="49">
        <v>5837945</v>
      </c>
      <c r="H1220">
        <v>3.4194059974547615E-2</v>
      </c>
    </row>
    <row r="1221" spans="2:8" x14ac:dyDescent="0.3">
      <c r="B1221" s="41" t="s">
        <v>263</v>
      </c>
      <c r="C1221" s="41" t="s">
        <v>105</v>
      </c>
      <c r="D1221" s="41">
        <v>1996</v>
      </c>
      <c r="E1221" s="48">
        <v>0.19685502058365095</v>
      </c>
      <c r="F1221" s="49">
        <v>206447.96259171286</v>
      </c>
      <c r="G1221" s="49">
        <v>5974675</v>
      </c>
      <c r="H1221">
        <v>3.4553839763955839E-2</v>
      </c>
    </row>
    <row r="1222" spans="2:8" x14ac:dyDescent="0.3">
      <c r="B1222" s="41" t="s">
        <v>263</v>
      </c>
      <c r="C1222" s="41" t="s">
        <v>105</v>
      </c>
      <c r="D1222" s="41">
        <v>1997</v>
      </c>
      <c r="E1222" s="48">
        <v>0.19872056157489285</v>
      </c>
      <c r="F1222" s="49">
        <v>208817.35458795159</v>
      </c>
      <c r="G1222" s="49">
        <v>6116870</v>
      </c>
      <c r="H1222">
        <v>3.4137942213575176E-2</v>
      </c>
    </row>
    <row r="1223" spans="2:8" x14ac:dyDescent="0.3">
      <c r="B1223" s="41" t="s">
        <v>263</v>
      </c>
      <c r="C1223" s="41" t="s">
        <v>105</v>
      </c>
      <c r="D1223" s="41">
        <v>1998</v>
      </c>
      <c r="E1223" s="48">
        <v>0.19558199353667624</v>
      </c>
      <c r="F1223" s="49">
        <v>206839.88866664085</v>
      </c>
      <c r="G1223" s="49">
        <v>6216008</v>
      </c>
      <c r="H1223">
        <v>3.3275357539218231E-2</v>
      </c>
    </row>
    <row r="1224" spans="2:8" x14ac:dyDescent="0.3">
      <c r="B1224" s="41" t="s">
        <v>263</v>
      </c>
      <c r="C1224" s="41" t="s">
        <v>105</v>
      </c>
      <c r="D1224" s="41">
        <v>1999</v>
      </c>
      <c r="E1224" s="48">
        <v>0.19252760530513136</v>
      </c>
      <c r="F1224" s="49">
        <v>197693.89106588924</v>
      </c>
      <c r="G1224" s="49">
        <v>6201141</v>
      </c>
      <c r="H1224">
        <v>3.1880244468862944E-2</v>
      </c>
    </row>
    <row r="1225" spans="2:8" x14ac:dyDescent="0.3">
      <c r="B1225" s="41" t="s">
        <v>263</v>
      </c>
      <c r="C1225" s="41" t="s">
        <v>105</v>
      </c>
      <c r="D1225" s="41">
        <v>2000</v>
      </c>
      <c r="E1225" s="48">
        <v>0.19410812435172889</v>
      </c>
      <c r="F1225" s="49">
        <v>205173.6461966479</v>
      </c>
      <c r="G1225" s="49">
        <v>6310904</v>
      </c>
      <c r="H1225">
        <v>3.2510975637824298E-2</v>
      </c>
    </row>
    <row r="1226" spans="2:8" x14ac:dyDescent="0.3">
      <c r="B1226" s="41" t="s">
        <v>263</v>
      </c>
      <c r="C1226" s="41" t="s">
        <v>105</v>
      </c>
      <c r="D1226" s="41">
        <v>2001</v>
      </c>
      <c r="E1226" s="48">
        <v>0.19527239967555055</v>
      </c>
      <c r="F1226" s="49">
        <v>210239.24802108278</v>
      </c>
      <c r="G1226" s="49">
        <v>6309000</v>
      </c>
      <c r="H1226">
        <v>3.3323703918383706E-2</v>
      </c>
    </row>
    <row r="1227" spans="2:8" x14ac:dyDescent="0.3">
      <c r="B1227" s="41" t="s">
        <v>263</v>
      </c>
      <c r="C1227" s="41" t="s">
        <v>105</v>
      </c>
      <c r="D1227" s="41">
        <v>2002</v>
      </c>
      <c r="E1227" s="48">
        <v>0.1976633939605498</v>
      </c>
      <c r="F1227" s="49">
        <v>216218.64974180848</v>
      </c>
      <c r="G1227" s="49">
        <v>6304620</v>
      </c>
      <c r="H1227">
        <v>3.4295270728736782E-2</v>
      </c>
    </row>
    <row r="1228" spans="2:8" x14ac:dyDescent="0.3">
      <c r="B1228" s="41" t="s">
        <v>263</v>
      </c>
      <c r="C1228" s="41" t="s">
        <v>105</v>
      </c>
      <c r="D1228" s="41">
        <v>2003</v>
      </c>
      <c r="E1228" s="48">
        <v>0.19759049937433121</v>
      </c>
      <c r="F1228" s="49">
        <v>218679.92614405171</v>
      </c>
      <c r="G1228" s="49">
        <v>6382794</v>
      </c>
      <c r="H1228">
        <v>3.4260846604802178E-2</v>
      </c>
    </row>
    <row r="1229" spans="2:8" x14ac:dyDescent="0.3">
      <c r="B1229" s="41" t="s">
        <v>263</v>
      </c>
      <c r="C1229" s="41" t="s">
        <v>105</v>
      </c>
      <c r="D1229" s="41">
        <v>2004</v>
      </c>
      <c r="E1229" s="48">
        <v>0.1964156786085039</v>
      </c>
      <c r="F1229" s="49">
        <v>215851.79566952979</v>
      </c>
      <c r="G1229" s="49">
        <v>6519753</v>
      </c>
      <c r="H1229">
        <v>3.3107357850754436E-2</v>
      </c>
    </row>
    <row r="1230" spans="2:8" x14ac:dyDescent="0.3">
      <c r="B1230" s="41" t="s">
        <v>263</v>
      </c>
      <c r="C1230" s="41" t="s">
        <v>105</v>
      </c>
      <c r="D1230" s="41">
        <v>2005</v>
      </c>
      <c r="E1230" s="48">
        <v>0.19463648008541704</v>
      </c>
      <c r="F1230" s="49">
        <v>221122.80693192067</v>
      </c>
      <c r="G1230" s="49">
        <v>6497015</v>
      </c>
      <c r="H1230">
        <v>3.4034523074353479E-2</v>
      </c>
    </row>
    <row r="1231" spans="2:8" x14ac:dyDescent="0.3">
      <c r="B1231" s="41" t="s">
        <v>263</v>
      </c>
      <c r="C1231" s="41" t="s">
        <v>105</v>
      </c>
      <c r="D1231" s="41">
        <v>2006</v>
      </c>
      <c r="E1231" s="48">
        <v>0.19658490255678543</v>
      </c>
      <c r="F1231" s="49">
        <v>221524.25304984691</v>
      </c>
      <c r="G1231" s="49">
        <v>6560912</v>
      </c>
      <c r="H1231">
        <v>3.3764246959850537E-2</v>
      </c>
    </row>
    <row r="1232" spans="2:8" x14ac:dyDescent="0.3">
      <c r="B1232" s="41" t="s">
        <v>263</v>
      </c>
      <c r="C1232" s="41" t="s">
        <v>105</v>
      </c>
      <c r="D1232" s="41">
        <v>2007</v>
      </c>
      <c r="E1232" s="48">
        <v>0.19583819122546961</v>
      </c>
      <c r="F1232" s="49">
        <v>215789.40279475556</v>
      </c>
      <c r="G1232" s="49">
        <v>6567929</v>
      </c>
      <c r="H1232">
        <v>3.285501454031485E-2</v>
      </c>
    </row>
    <row r="1233" spans="2:8" x14ac:dyDescent="0.3">
      <c r="B1233" s="41" t="s">
        <v>263</v>
      </c>
      <c r="C1233" s="41" t="s">
        <v>105</v>
      </c>
      <c r="D1233" s="41">
        <v>2008</v>
      </c>
      <c r="E1233" s="48">
        <v>0.19652136678834287</v>
      </c>
      <c r="F1233" s="49">
        <v>220136.55334983088</v>
      </c>
      <c r="G1233" s="49">
        <v>6641293</v>
      </c>
      <c r="H1233">
        <v>3.3146640774594775E-2</v>
      </c>
    </row>
    <row r="1234" spans="2:8" x14ac:dyDescent="0.3">
      <c r="B1234" s="41" t="s">
        <v>263</v>
      </c>
      <c r="C1234" s="41" t="s">
        <v>105</v>
      </c>
      <c r="D1234" s="41">
        <v>2009</v>
      </c>
      <c r="E1234" s="48">
        <v>0.19525443252596447</v>
      </c>
      <c r="F1234" s="49">
        <v>209119.84028849826</v>
      </c>
      <c r="G1234" s="49">
        <v>6527069</v>
      </c>
      <c r="H1234">
        <v>3.2038858527234544E-2</v>
      </c>
    </row>
    <row r="1235" spans="2:8" x14ac:dyDescent="0.3">
      <c r="B1235" s="41" t="s">
        <v>263</v>
      </c>
      <c r="C1235" s="41" t="s">
        <v>105</v>
      </c>
      <c r="D1235" s="41">
        <v>2010</v>
      </c>
      <c r="E1235" s="48">
        <v>0.19507243639057115</v>
      </c>
      <c r="F1235" s="49">
        <v>210670.81854923398</v>
      </c>
      <c r="G1235" s="49">
        <v>6735067</v>
      </c>
      <c r="H1235">
        <v>3.1279691582761386E-2</v>
      </c>
    </row>
    <row r="1236" spans="2:8" x14ac:dyDescent="0.3">
      <c r="B1236" s="41" t="s">
        <v>263</v>
      </c>
      <c r="C1236" s="41" t="s">
        <v>105</v>
      </c>
      <c r="D1236" s="41">
        <v>2011</v>
      </c>
      <c r="E1236" s="48">
        <v>0.20105187733149676</v>
      </c>
      <c r="F1236" s="49">
        <v>221523.18053326709</v>
      </c>
      <c r="G1236" s="49">
        <v>6815590</v>
      </c>
      <c r="H1236">
        <v>3.2502421732126946E-2</v>
      </c>
    </row>
    <row r="1237" spans="2:8" x14ac:dyDescent="0.3">
      <c r="B1237" s="41" t="s">
        <v>263</v>
      </c>
      <c r="C1237" s="41" t="s">
        <v>105</v>
      </c>
      <c r="D1237" s="41">
        <v>2012</v>
      </c>
      <c r="E1237" s="48">
        <v>0.20208506156593334</v>
      </c>
      <c r="F1237" s="49">
        <v>220997.79830776592</v>
      </c>
      <c r="G1237" s="49">
        <v>6794407</v>
      </c>
      <c r="H1237">
        <v>3.2526429209755306E-2</v>
      </c>
    </row>
    <row r="1238" spans="2:8" x14ac:dyDescent="0.3">
      <c r="B1238" s="41" t="s">
        <v>263</v>
      </c>
      <c r="C1238" s="41" t="s">
        <v>105</v>
      </c>
      <c r="D1238" s="41">
        <v>2013</v>
      </c>
      <c r="E1238" s="48">
        <v>0.2085260309280052</v>
      </c>
      <c r="F1238" s="49">
        <v>234206.01163678904</v>
      </c>
      <c r="G1238" s="49">
        <v>6973710</v>
      </c>
      <c r="H1238">
        <v>3.3584134074515437E-2</v>
      </c>
    </row>
    <row r="1239" spans="2:8" x14ac:dyDescent="0.3">
      <c r="B1239" s="41" t="s">
        <v>263</v>
      </c>
      <c r="C1239" s="41" t="s">
        <v>105</v>
      </c>
      <c r="D1239" s="41">
        <v>2014</v>
      </c>
      <c r="E1239" s="48">
        <v>0.20823402907299102</v>
      </c>
      <c r="F1239" s="49">
        <v>238486.89351880236</v>
      </c>
      <c r="G1239" s="49">
        <v>7173730</v>
      </c>
      <c r="H1239">
        <v>3.3244475819246382E-2</v>
      </c>
    </row>
    <row r="1240" spans="2:8" x14ac:dyDescent="0.3">
      <c r="B1240" s="41" t="s">
        <v>263</v>
      </c>
      <c r="C1240" s="41" t="s">
        <v>105</v>
      </c>
      <c r="D1240" s="41">
        <v>2015</v>
      </c>
      <c r="E1240" s="48">
        <v>0.21534950744382486</v>
      </c>
      <c r="F1240" s="49">
        <v>238517.23815364644</v>
      </c>
      <c r="G1240" s="49">
        <v>7258314</v>
      </c>
      <c r="H1240">
        <v>3.2861245483957628E-2</v>
      </c>
    </row>
    <row r="1241" spans="2:8" x14ac:dyDescent="0.3">
      <c r="B1241" s="41" t="s">
        <v>263</v>
      </c>
      <c r="C1241" s="41" t="s">
        <v>105</v>
      </c>
      <c r="D1241" s="41">
        <v>2016</v>
      </c>
      <c r="E1241" s="48">
        <v>0.21672062737834388</v>
      </c>
      <c r="F1241" s="49">
        <v>243734.63686042707</v>
      </c>
      <c r="G1241" s="49">
        <v>7348911</v>
      </c>
      <c r="H1241">
        <v>3.3166089079106696E-2</v>
      </c>
    </row>
    <row r="1242" spans="2:8" x14ac:dyDescent="0.3">
      <c r="B1242" s="41" t="s">
        <v>263</v>
      </c>
      <c r="C1242" s="41" t="s">
        <v>105</v>
      </c>
      <c r="D1242" s="41">
        <v>2017</v>
      </c>
      <c r="E1242" s="48">
        <v>0.21607551356720317</v>
      </c>
      <c r="F1242" s="49">
        <v>246162.73237835482</v>
      </c>
      <c r="G1242" s="49">
        <v>7408771</v>
      </c>
      <c r="H1242">
        <v>3.3225852490022273E-2</v>
      </c>
    </row>
    <row r="1243" spans="2:8" x14ac:dyDescent="0.3">
      <c r="B1243" s="41" t="s">
        <v>263</v>
      </c>
      <c r="C1243" s="41" t="s">
        <v>105</v>
      </c>
      <c r="D1243" s="41">
        <v>2018</v>
      </c>
      <c r="E1243" s="48">
        <v>0.22469487197466168</v>
      </c>
      <c r="F1243" s="49">
        <v>258861.3001225128</v>
      </c>
      <c r="G1243" s="49">
        <v>7552902</v>
      </c>
      <c r="H1243">
        <v>3.4273091339264407E-2</v>
      </c>
    </row>
    <row r="1244" spans="2:8" x14ac:dyDescent="0.3">
      <c r="B1244" s="41" t="s">
        <v>263</v>
      </c>
      <c r="C1244" s="41" t="s">
        <v>105</v>
      </c>
      <c r="D1244" s="41">
        <v>2019</v>
      </c>
      <c r="E1244" s="48">
        <v>0.22667266304032144</v>
      </c>
      <c r="F1244" s="49">
        <v>254538.66687118335</v>
      </c>
      <c r="G1244" s="49">
        <v>7460380</v>
      </c>
      <c r="H1244">
        <v>3.4118726776810743E-2</v>
      </c>
    </row>
    <row r="1245" spans="2:8" x14ac:dyDescent="0.3">
      <c r="B1245" s="41" t="s">
        <v>263</v>
      </c>
      <c r="C1245" s="41" t="s">
        <v>105</v>
      </c>
      <c r="D1245" s="41">
        <v>2020</v>
      </c>
      <c r="E1245" s="48">
        <v>0.22671209025625041</v>
      </c>
      <c r="F1245" s="49">
        <v>205832.58687992053</v>
      </c>
      <c r="G1245" s="49">
        <v>6400888</v>
      </c>
      <c r="H1245">
        <v>3.2156879932896891E-2</v>
      </c>
    </row>
    <row r="1246" spans="2:8" x14ac:dyDescent="0.3">
      <c r="B1246" s="41" t="s">
        <v>389</v>
      </c>
      <c r="C1246" s="41" t="s">
        <v>25</v>
      </c>
      <c r="D1246" s="41">
        <v>1990</v>
      </c>
      <c r="G1246" s="49">
        <v>5574458</v>
      </c>
      <c r="H1246"/>
    </row>
    <row r="1247" spans="2:8" x14ac:dyDescent="0.3">
      <c r="B1247" s="41" t="s">
        <v>389</v>
      </c>
      <c r="C1247" s="41" t="s">
        <v>25</v>
      </c>
      <c r="D1247" s="41">
        <v>1991</v>
      </c>
      <c r="G1247" s="49">
        <v>5568548</v>
      </c>
      <c r="H1247"/>
    </row>
    <row r="1248" spans="2:8" x14ac:dyDescent="0.3">
      <c r="B1248" s="41" t="s">
        <v>389</v>
      </c>
      <c r="C1248" s="41" t="s">
        <v>25</v>
      </c>
      <c r="D1248" s="41">
        <v>1992</v>
      </c>
      <c r="G1248" s="49">
        <v>5635507</v>
      </c>
      <c r="H1248"/>
    </row>
    <row r="1249" spans="2:8" x14ac:dyDescent="0.3">
      <c r="B1249" s="41" t="s">
        <v>389</v>
      </c>
      <c r="C1249" s="41" t="s">
        <v>25</v>
      </c>
      <c r="D1249" s="41">
        <v>1993</v>
      </c>
      <c r="G1249" s="49">
        <v>5762251</v>
      </c>
      <c r="H1249"/>
    </row>
    <row r="1250" spans="2:8" x14ac:dyDescent="0.3">
      <c r="B1250" s="41" t="s">
        <v>389</v>
      </c>
      <c r="C1250" s="41" t="s">
        <v>25</v>
      </c>
      <c r="D1250" s="41">
        <v>1994</v>
      </c>
      <c r="G1250" s="49">
        <v>5763584</v>
      </c>
      <c r="H1250"/>
    </row>
    <row r="1251" spans="2:8" x14ac:dyDescent="0.3">
      <c r="B1251" s="41" t="s">
        <v>389</v>
      </c>
      <c r="C1251" s="41" t="s">
        <v>25</v>
      </c>
      <c r="D1251" s="41">
        <v>1995</v>
      </c>
      <c r="G1251" s="49">
        <v>5837945</v>
      </c>
      <c r="H1251"/>
    </row>
    <row r="1252" spans="2:8" x14ac:dyDescent="0.3">
      <c r="B1252" s="41" t="s">
        <v>389</v>
      </c>
      <c r="C1252" s="41" t="s">
        <v>25</v>
      </c>
      <c r="D1252" s="41">
        <v>1996</v>
      </c>
      <c r="G1252" s="49">
        <v>5974675</v>
      </c>
      <c r="H1252"/>
    </row>
    <row r="1253" spans="2:8" x14ac:dyDescent="0.3">
      <c r="B1253" s="41" t="s">
        <v>389</v>
      </c>
      <c r="C1253" s="41" t="s">
        <v>25</v>
      </c>
      <c r="D1253" s="41">
        <v>1997</v>
      </c>
      <c r="G1253" s="49">
        <v>6116870</v>
      </c>
      <c r="H1253"/>
    </row>
    <row r="1254" spans="2:8" x14ac:dyDescent="0.3">
      <c r="B1254" s="41" t="s">
        <v>389</v>
      </c>
      <c r="C1254" s="41" t="s">
        <v>25</v>
      </c>
      <c r="D1254" s="41">
        <v>1998</v>
      </c>
      <c r="G1254" s="49">
        <v>6216008</v>
      </c>
      <c r="H1254"/>
    </row>
    <row r="1255" spans="2:8" x14ac:dyDescent="0.3">
      <c r="B1255" s="41" t="s">
        <v>389</v>
      </c>
      <c r="C1255" s="41" t="s">
        <v>25</v>
      </c>
      <c r="D1255" s="41">
        <v>1999</v>
      </c>
      <c r="G1255" s="49">
        <v>6201141</v>
      </c>
      <c r="H1255"/>
    </row>
    <row r="1256" spans="2:8" x14ac:dyDescent="0.3">
      <c r="B1256" s="41" t="s">
        <v>389</v>
      </c>
      <c r="C1256" s="41" t="s">
        <v>25</v>
      </c>
      <c r="D1256" s="41">
        <v>2000</v>
      </c>
      <c r="G1256" s="49">
        <v>6310904</v>
      </c>
      <c r="H1256"/>
    </row>
    <row r="1257" spans="2:8" x14ac:dyDescent="0.3">
      <c r="B1257" s="41" t="s">
        <v>389</v>
      </c>
      <c r="C1257" s="41" t="s">
        <v>25</v>
      </c>
      <c r="D1257" s="41">
        <v>2001</v>
      </c>
      <c r="G1257" s="49">
        <v>6309000</v>
      </c>
      <c r="H1257"/>
    </row>
    <row r="1258" spans="2:8" x14ac:dyDescent="0.3">
      <c r="B1258" s="41" t="s">
        <v>389</v>
      </c>
      <c r="C1258" s="41" t="s">
        <v>25</v>
      </c>
      <c r="D1258" s="41">
        <v>2002</v>
      </c>
      <c r="G1258" s="49">
        <v>6304620</v>
      </c>
      <c r="H1258"/>
    </row>
    <row r="1259" spans="2:8" x14ac:dyDescent="0.3">
      <c r="B1259" s="41" t="s">
        <v>389</v>
      </c>
      <c r="C1259" s="41" t="s">
        <v>25</v>
      </c>
      <c r="D1259" s="41">
        <v>2003</v>
      </c>
      <c r="G1259" s="49">
        <v>6382794</v>
      </c>
      <c r="H1259"/>
    </row>
    <row r="1260" spans="2:8" x14ac:dyDescent="0.3">
      <c r="B1260" s="41" t="s">
        <v>389</v>
      </c>
      <c r="C1260" s="41" t="s">
        <v>25</v>
      </c>
      <c r="D1260" s="41">
        <v>2004</v>
      </c>
      <c r="G1260" s="49">
        <v>6519753</v>
      </c>
      <c r="H1260"/>
    </row>
    <row r="1261" spans="2:8" x14ac:dyDescent="0.3">
      <c r="B1261" s="41" t="s">
        <v>389</v>
      </c>
      <c r="C1261" s="41" t="s">
        <v>25</v>
      </c>
      <c r="D1261" s="41">
        <v>2005</v>
      </c>
      <c r="G1261" s="49">
        <v>6497015</v>
      </c>
      <c r="H1261"/>
    </row>
    <row r="1262" spans="2:8" x14ac:dyDescent="0.3">
      <c r="B1262" s="41" t="s">
        <v>389</v>
      </c>
      <c r="C1262" s="41" t="s">
        <v>25</v>
      </c>
      <c r="D1262" s="41">
        <v>2006</v>
      </c>
      <c r="G1262" s="49">
        <v>6560912</v>
      </c>
      <c r="H1262"/>
    </row>
    <row r="1263" spans="2:8" x14ac:dyDescent="0.3">
      <c r="B1263" s="41" t="s">
        <v>389</v>
      </c>
      <c r="C1263" s="41" t="s">
        <v>25</v>
      </c>
      <c r="D1263" s="41">
        <v>2007</v>
      </c>
      <c r="G1263" s="49">
        <v>6567929</v>
      </c>
      <c r="H1263"/>
    </row>
    <row r="1264" spans="2:8" x14ac:dyDescent="0.3">
      <c r="B1264" s="41" t="s">
        <v>389</v>
      </c>
      <c r="C1264" s="41" t="s">
        <v>25</v>
      </c>
      <c r="D1264" s="41">
        <v>2008</v>
      </c>
      <c r="G1264" s="49">
        <v>6641293</v>
      </c>
      <c r="H1264"/>
    </row>
    <row r="1265" spans="2:8" x14ac:dyDescent="0.3">
      <c r="B1265" s="41" t="s">
        <v>389</v>
      </c>
      <c r="C1265" s="41" t="s">
        <v>25</v>
      </c>
      <c r="D1265" s="41">
        <v>2009</v>
      </c>
      <c r="G1265" s="49">
        <v>6527069</v>
      </c>
      <c r="H1265"/>
    </row>
    <row r="1266" spans="2:8" x14ac:dyDescent="0.3">
      <c r="B1266" s="41" t="s">
        <v>389</v>
      </c>
      <c r="C1266" s="41" t="s">
        <v>25</v>
      </c>
      <c r="D1266" s="41">
        <v>2010</v>
      </c>
      <c r="G1266" s="49">
        <v>6735067</v>
      </c>
      <c r="H1266"/>
    </row>
    <row r="1267" spans="2:8" x14ac:dyDescent="0.3">
      <c r="B1267" s="41" t="s">
        <v>389</v>
      </c>
      <c r="C1267" s="41" t="s">
        <v>25</v>
      </c>
      <c r="D1267" s="41">
        <v>2011</v>
      </c>
      <c r="G1267" s="49">
        <v>6815590</v>
      </c>
      <c r="H1267"/>
    </row>
    <row r="1268" spans="2:8" x14ac:dyDescent="0.3">
      <c r="B1268" s="41" t="s">
        <v>389</v>
      </c>
      <c r="C1268" s="41" t="s">
        <v>25</v>
      </c>
      <c r="D1268" s="41">
        <v>2012</v>
      </c>
      <c r="G1268" s="49">
        <v>6794407</v>
      </c>
      <c r="H1268"/>
    </row>
    <row r="1269" spans="2:8" x14ac:dyDescent="0.3">
      <c r="B1269" s="41" t="s">
        <v>389</v>
      </c>
      <c r="C1269" s="41" t="s">
        <v>25</v>
      </c>
      <c r="D1269" s="41">
        <v>2013</v>
      </c>
      <c r="G1269" s="49">
        <v>6973710</v>
      </c>
      <c r="H1269"/>
    </row>
    <row r="1270" spans="2:8" x14ac:dyDescent="0.3">
      <c r="B1270" s="41" t="s">
        <v>389</v>
      </c>
      <c r="C1270" s="41" t="s">
        <v>25</v>
      </c>
      <c r="D1270" s="41">
        <v>2014</v>
      </c>
      <c r="G1270" s="49">
        <v>7173730</v>
      </c>
      <c r="H1270"/>
    </row>
    <row r="1271" spans="2:8" x14ac:dyDescent="0.3">
      <c r="B1271" s="41" t="s">
        <v>389</v>
      </c>
      <c r="C1271" s="41" t="s">
        <v>25</v>
      </c>
      <c r="D1271" s="41">
        <v>2015</v>
      </c>
      <c r="G1271" s="49">
        <v>7258314</v>
      </c>
      <c r="H1271"/>
    </row>
    <row r="1272" spans="2:8" x14ac:dyDescent="0.3">
      <c r="B1272" s="41" t="s">
        <v>389</v>
      </c>
      <c r="C1272" s="41" t="s">
        <v>25</v>
      </c>
      <c r="D1272" s="41">
        <v>2016</v>
      </c>
      <c r="G1272" s="49">
        <v>7348911</v>
      </c>
      <c r="H1272"/>
    </row>
    <row r="1273" spans="2:8" x14ac:dyDescent="0.3">
      <c r="B1273" s="41" t="s">
        <v>389</v>
      </c>
      <c r="C1273" s="41" t="s">
        <v>25</v>
      </c>
      <c r="D1273" s="41">
        <v>2017</v>
      </c>
      <c r="G1273" s="49">
        <v>7408771</v>
      </c>
      <c r="H1273"/>
    </row>
    <row r="1274" spans="2:8" x14ac:dyDescent="0.3">
      <c r="B1274" s="41" t="s">
        <v>389</v>
      </c>
      <c r="C1274" s="41" t="s">
        <v>25</v>
      </c>
      <c r="D1274" s="41">
        <v>2018</v>
      </c>
      <c r="G1274" s="49">
        <v>7552902</v>
      </c>
      <c r="H1274"/>
    </row>
    <row r="1275" spans="2:8" x14ac:dyDescent="0.3">
      <c r="B1275" s="41" t="s">
        <v>389</v>
      </c>
      <c r="C1275" s="41" t="s">
        <v>25</v>
      </c>
      <c r="D1275" s="41">
        <v>2019</v>
      </c>
      <c r="G1275" s="49">
        <v>7460380</v>
      </c>
      <c r="H1275"/>
    </row>
    <row r="1276" spans="2:8" x14ac:dyDescent="0.3">
      <c r="B1276" s="41" t="s">
        <v>389</v>
      </c>
      <c r="C1276" s="41" t="s">
        <v>25</v>
      </c>
      <c r="D1276" s="41">
        <v>2020</v>
      </c>
      <c r="G1276" s="49">
        <v>6400888</v>
      </c>
      <c r="H1276"/>
    </row>
    <row r="1277" spans="2:8" x14ac:dyDescent="0.3">
      <c r="B1277" s="41" t="s">
        <v>389</v>
      </c>
      <c r="C1277" s="41" t="s">
        <v>85</v>
      </c>
      <c r="D1277" s="41">
        <v>1990</v>
      </c>
      <c r="G1277" s="49">
        <v>5574458</v>
      </c>
      <c r="H1277"/>
    </row>
    <row r="1278" spans="2:8" x14ac:dyDescent="0.3">
      <c r="B1278" s="41" t="s">
        <v>389</v>
      </c>
      <c r="C1278" s="41" t="s">
        <v>85</v>
      </c>
      <c r="D1278" s="41">
        <v>1991</v>
      </c>
      <c r="G1278" s="49">
        <v>5568548</v>
      </c>
      <c r="H1278"/>
    </row>
    <row r="1279" spans="2:8" x14ac:dyDescent="0.3">
      <c r="B1279" s="41" t="s">
        <v>389</v>
      </c>
      <c r="C1279" s="41" t="s">
        <v>85</v>
      </c>
      <c r="D1279" s="41">
        <v>1992</v>
      </c>
      <c r="G1279" s="49">
        <v>5635507</v>
      </c>
      <c r="H1279"/>
    </row>
    <row r="1280" spans="2:8" x14ac:dyDescent="0.3">
      <c r="B1280" s="41" t="s">
        <v>389</v>
      </c>
      <c r="C1280" s="41" t="s">
        <v>85</v>
      </c>
      <c r="D1280" s="41">
        <v>1993</v>
      </c>
      <c r="G1280" s="49">
        <v>5762251</v>
      </c>
      <c r="H1280"/>
    </row>
    <row r="1281" spans="2:8" x14ac:dyDescent="0.3">
      <c r="B1281" s="41" t="s">
        <v>389</v>
      </c>
      <c r="C1281" s="41" t="s">
        <v>85</v>
      </c>
      <c r="D1281" s="41">
        <v>1994</v>
      </c>
      <c r="G1281" s="49">
        <v>5763584</v>
      </c>
      <c r="H1281"/>
    </row>
    <row r="1282" spans="2:8" x14ac:dyDescent="0.3">
      <c r="B1282" s="41" t="s">
        <v>389</v>
      </c>
      <c r="C1282" s="41" t="s">
        <v>85</v>
      </c>
      <c r="D1282" s="41">
        <v>1995</v>
      </c>
      <c r="G1282" s="49">
        <v>5837945</v>
      </c>
      <c r="H1282"/>
    </row>
    <row r="1283" spans="2:8" x14ac:dyDescent="0.3">
      <c r="B1283" s="41" t="s">
        <v>389</v>
      </c>
      <c r="C1283" s="41" t="s">
        <v>85</v>
      </c>
      <c r="D1283" s="41">
        <v>1996</v>
      </c>
      <c r="G1283" s="49">
        <v>5974675</v>
      </c>
      <c r="H1283"/>
    </row>
    <row r="1284" spans="2:8" x14ac:dyDescent="0.3">
      <c r="B1284" s="41" t="s">
        <v>389</v>
      </c>
      <c r="C1284" s="41" t="s">
        <v>85</v>
      </c>
      <c r="D1284" s="41">
        <v>1997</v>
      </c>
      <c r="G1284" s="49">
        <v>6116870</v>
      </c>
      <c r="H1284"/>
    </row>
    <row r="1285" spans="2:8" x14ac:dyDescent="0.3">
      <c r="B1285" s="41" t="s">
        <v>389</v>
      </c>
      <c r="C1285" s="41" t="s">
        <v>85</v>
      </c>
      <c r="D1285" s="41">
        <v>1998</v>
      </c>
      <c r="G1285" s="49">
        <v>6216008</v>
      </c>
      <c r="H1285"/>
    </row>
    <row r="1286" spans="2:8" x14ac:dyDescent="0.3">
      <c r="B1286" s="41" t="s">
        <v>389</v>
      </c>
      <c r="C1286" s="41" t="s">
        <v>85</v>
      </c>
      <c r="D1286" s="41">
        <v>1999</v>
      </c>
      <c r="G1286" s="49">
        <v>6201141</v>
      </c>
      <c r="H1286"/>
    </row>
    <row r="1287" spans="2:8" x14ac:dyDescent="0.3">
      <c r="B1287" s="41" t="s">
        <v>389</v>
      </c>
      <c r="C1287" s="41" t="s">
        <v>85</v>
      </c>
      <c r="D1287" s="41">
        <v>2000</v>
      </c>
      <c r="G1287" s="49">
        <v>6310904</v>
      </c>
      <c r="H1287"/>
    </row>
    <row r="1288" spans="2:8" x14ac:dyDescent="0.3">
      <c r="B1288" s="41" t="s">
        <v>389</v>
      </c>
      <c r="C1288" s="41" t="s">
        <v>85</v>
      </c>
      <c r="D1288" s="41">
        <v>2001</v>
      </c>
      <c r="G1288" s="49">
        <v>6309000</v>
      </c>
      <c r="H1288"/>
    </row>
    <row r="1289" spans="2:8" x14ac:dyDescent="0.3">
      <c r="B1289" s="41" t="s">
        <v>389</v>
      </c>
      <c r="C1289" s="41" t="s">
        <v>85</v>
      </c>
      <c r="D1289" s="41">
        <v>2002</v>
      </c>
      <c r="G1289" s="49">
        <v>6304620</v>
      </c>
      <c r="H1289"/>
    </row>
    <row r="1290" spans="2:8" x14ac:dyDescent="0.3">
      <c r="B1290" s="41" t="s">
        <v>389</v>
      </c>
      <c r="C1290" s="41" t="s">
        <v>85</v>
      </c>
      <c r="D1290" s="41">
        <v>2003</v>
      </c>
      <c r="G1290" s="49">
        <v>6382794</v>
      </c>
      <c r="H1290"/>
    </row>
    <row r="1291" spans="2:8" x14ac:dyDescent="0.3">
      <c r="B1291" s="41" t="s">
        <v>389</v>
      </c>
      <c r="C1291" s="41" t="s">
        <v>85</v>
      </c>
      <c r="D1291" s="41">
        <v>2004</v>
      </c>
      <c r="G1291" s="49">
        <v>6519753</v>
      </c>
      <c r="H1291"/>
    </row>
    <row r="1292" spans="2:8" x14ac:dyDescent="0.3">
      <c r="B1292" s="41" t="s">
        <v>389</v>
      </c>
      <c r="C1292" s="41" t="s">
        <v>85</v>
      </c>
      <c r="D1292" s="41">
        <v>2005</v>
      </c>
      <c r="G1292" s="49">
        <v>6497015</v>
      </c>
      <c r="H1292"/>
    </row>
    <row r="1293" spans="2:8" x14ac:dyDescent="0.3">
      <c r="B1293" s="41" t="s">
        <v>389</v>
      </c>
      <c r="C1293" s="41" t="s">
        <v>85</v>
      </c>
      <c r="D1293" s="41">
        <v>2006</v>
      </c>
      <c r="G1293" s="49">
        <v>6560912</v>
      </c>
      <c r="H1293"/>
    </row>
    <row r="1294" spans="2:8" x14ac:dyDescent="0.3">
      <c r="B1294" s="41" t="s">
        <v>389</v>
      </c>
      <c r="C1294" s="41" t="s">
        <v>85</v>
      </c>
      <c r="D1294" s="41">
        <v>2007</v>
      </c>
      <c r="G1294" s="49">
        <v>6567929</v>
      </c>
      <c r="H1294"/>
    </row>
    <row r="1295" spans="2:8" x14ac:dyDescent="0.3">
      <c r="B1295" s="41" t="s">
        <v>389</v>
      </c>
      <c r="C1295" s="41" t="s">
        <v>85</v>
      </c>
      <c r="D1295" s="41">
        <v>2008</v>
      </c>
      <c r="G1295" s="49">
        <v>6641293</v>
      </c>
      <c r="H1295"/>
    </row>
    <row r="1296" spans="2:8" x14ac:dyDescent="0.3">
      <c r="B1296" s="41" t="s">
        <v>389</v>
      </c>
      <c r="C1296" s="41" t="s">
        <v>85</v>
      </c>
      <c r="D1296" s="41">
        <v>2009</v>
      </c>
      <c r="G1296" s="49">
        <v>6527069</v>
      </c>
    </row>
    <row r="1297" spans="2:7" x14ac:dyDescent="0.3">
      <c r="B1297" s="41" t="s">
        <v>389</v>
      </c>
      <c r="C1297" s="41" t="s">
        <v>85</v>
      </c>
      <c r="D1297" s="41">
        <v>2010</v>
      </c>
      <c r="G1297" s="49">
        <v>6735067</v>
      </c>
    </row>
    <row r="1298" spans="2:7" x14ac:dyDescent="0.3">
      <c r="B1298" s="41" t="s">
        <v>389</v>
      </c>
      <c r="C1298" s="41" t="s">
        <v>85</v>
      </c>
      <c r="D1298" s="41">
        <v>2011</v>
      </c>
      <c r="G1298" s="49">
        <v>6815590</v>
      </c>
    </row>
    <row r="1299" spans="2:7" x14ac:dyDescent="0.3">
      <c r="B1299" s="41" t="s">
        <v>389</v>
      </c>
      <c r="C1299" s="41" t="s">
        <v>85</v>
      </c>
      <c r="D1299" s="41">
        <v>2012</v>
      </c>
      <c r="G1299" s="49">
        <v>6794407</v>
      </c>
    </row>
    <row r="1300" spans="2:7" x14ac:dyDescent="0.3">
      <c r="B1300" s="41" t="s">
        <v>389</v>
      </c>
      <c r="C1300" s="41" t="s">
        <v>85</v>
      </c>
      <c r="D1300" s="41">
        <v>2013</v>
      </c>
      <c r="G1300" s="49">
        <v>6973710</v>
      </c>
    </row>
    <row r="1301" spans="2:7" x14ac:dyDescent="0.3">
      <c r="B1301" s="41" t="s">
        <v>389</v>
      </c>
      <c r="C1301" s="41" t="s">
        <v>85</v>
      </c>
      <c r="D1301" s="41">
        <v>2014</v>
      </c>
      <c r="G1301" s="49">
        <v>7173730</v>
      </c>
    </row>
    <row r="1302" spans="2:7" x14ac:dyDescent="0.3">
      <c r="B1302" s="41" t="s">
        <v>389</v>
      </c>
      <c r="C1302" s="41" t="s">
        <v>85</v>
      </c>
      <c r="D1302" s="41">
        <v>2015</v>
      </c>
      <c r="G1302" s="49">
        <v>7258314</v>
      </c>
    </row>
    <row r="1303" spans="2:7" x14ac:dyDescent="0.3">
      <c r="B1303" s="41" t="s">
        <v>389</v>
      </c>
      <c r="C1303" s="41" t="s">
        <v>85</v>
      </c>
      <c r="D1303" s="41">
        <v>2016</v>
      </c>
      <c r="G1303" s="49">
        <v>7348911</v>
      </c>
    </row>
    <row r="1304" spans="2:7" x14ac:dyDescent="0.3">
      <c r="B1304" s="41" t="s">
        <v>389</v>
      </c>
      <c r="C1304" s="41" t="s">
        <v>85</v>
      </c>
      <c r="D1304" s="41">
        <v>2017</v>
      </c>
      <c r="G1304" s="49">
        <v>7408771</v>
      </c>
    </row>
    <row r="1305" spans="2:7" x14ac:dyDescent="0.3">
      <c r="B1305" s="41" t="s">
        <v>389</v>
      </c>
      <c r="C1305" s="41" t="s">
        <v>85</v>
      </c>
      <c r="D1305" s="41">
        <v>2018</v>
      </c>
      <c r="G1305" s="49">
        <v>7552902</v>
      </c>
    </row>
    <row r="1306" spans="2:7" x14ac:dyDescent="0.3">
      <c r="B1306" s="41" t="s">
        <v>389</v>
      </c>
      <c r="C1306" s="41" t="s">
        <v>85</v>
      </c>
      <c r="D1306" s="41">
        <v>2019</v>
      </c>
      <c r="G1306" s="49">
        <v>7460380</v>
      </c>
    </row>
    <row r="1307" spans="2:7" x14ac:dyDescent="0.3">
      <c r="B1307" s="41" t="s">
        <v>389</v>
      </c>
      <c r="C1307" s="41" t="s">
        <v>85</v>
      </c>
      <c r="D1307" s="41">
        <v>2020</v>
      </c>
      <c r="G1307" s="49">
        <v>6400888</v>
      </c>
    </row>
    <row r="1308" spans="2:7" x14ac:dyDescent="0.3">
      <c r="B1308" s="41" t="s">
        <v>389</v>
      </c>
      <c r="C1308" s="41" t="s">
        <v>97</v>
      </c>
      <c r="D1308" s="41">
        <v>1990</v>
      </c>
      <c r="G1308" s="49">
        <v>5574458</v>
      </c>
    </row>
    <row r="1309" spans="2:7" x14ac:dyDescent="0.3">
      <c r="B1309" s="41" t="s">
        <v>389</v>
      </c>
      <c r="C1309" s="41" t="s">
        <v>97</v>
      </c>
      <c r="D1309" s="41">
        <v>1991</v>
      </c>
      <c r="G1309" s="49">
        <v>5568548</v>
      </c>
    </row>
    <row r="1310" spans="2:7" x14ac:dyDescent="0.3">
      <c r="B1310" s="41" t="s">
        <v>389</v>
      </c>
      <c r="C1310" s="41" t="s">
        <v>97</v>
      </c>
      <c r="D1310" s="41">
        <v>1992</v>
      </c>
      <c r="G1310" s="49">
        <v>5635507</v>
      </c>
    </row>
    <row r="1311" spans="2:7" x14ac:dyDescent="0.3">
      <c r="B1311" s="41" t="s">
        <v>389</v>
      </c>
      <c r="C1311" s="41" t="s">
        <v>97</v>
      </c>
      <c r="D1311" s="41">
        <v>1993</v>
      </c>
      <c r="G1311" s="49">
        <v>5762251</v>
      </c>
    </row>
    <row r="1312" spans="2:7" x14ac:dyDescent="0.3">
      <c r="B1312" s="41" t="s">
        <v>389</v>
      </c>
      <c r="C1312" s="41" t="s">
        <v>97</v>
      </c>
      <c r="D1312" s="41">
        <v>1994</v>
      </c>
      <c r="G1312" s="49">
        <v>5763584</v>
      </c>
    </row>
    <row r="1313" spans="2:7" x14ac:dyDescent="0.3">
      <c r="B1313" s="41" t="s">
        <v>389</v>
      </c>
      <c r="C1313" s="41" t="s">
        <v>97</v>
      </c>
      <c r="D1313" s="41">
        <v>1995</v>
      </c>
      <c r="G1313" s="49">
        <v>5837945</v>
      </c>
    </row>
    <row r="1314" spans="2:7" x14ac:dyDescent="0.3">
      <c r="B1314" s="41" t="s">
        <v>389</v>
      </c>
      <c r="C1314" s="41" t="s">
        <v>97</v>
      </c>
      <c r="D1314" s="41">
        <v>1996</v>
      </c>
      <c r="G1314" s="49">
        <v>5974675</v>
      </c>
    </row>
    <row r="1315" spans="2:7" x14ac:dyDescent="0.3">
      <c r="B1315" s="41" t="s">
        <v>389</v>
      </c>
      <c r="C1315" s="41" t="s">
        <v>97</v>
      </c>
      <c r="D1315" s="41">
        <v>1997</v>
      </c>
      <c r="G1315" s="49">
        <v>6116870</v>
      </c>
    </row>
    <row r="1316" spans="2:7" x14ac:dyDescent="0.3">
      <c r="B1316" s="41" t="s">
        <v>389</v>
      </c>
      <c r="C1316" s="41" t="s">
        <v>97</v>
      </c>
      <c r="D1316" s="41">
        <v>1998</v>
      </c>
      <c r="G1316" s="49">
        <v>6216008</v>
      </c>
    </row>
    <row r="1317" spans="2:7" x14ac:dyDescent="0.3">
      <c r="B1317" s="41" t="s">
        <v>389</v>
      </c>
      <c r="C1317" s="41" t="s">
        <v>97</v>
      </c>
      <c r="D1317" s="41">
        <v>1999</v>
      </c>
      <c r="G1317" s="49">
        <v>6201141</v>
      </c>
    </row>
    <row r="1318" spans="2:7" x14ac:dyDescent="0.3">
      <c r="B1318" s="41" t="s">
        <v>389</v>
      </c>
      <c r="C1318" s="41" t="s">
        <v>97</v>
      </c>
      <c r="D1318" s="41">
        <v>2000</v>
      </c>
      <c r="G1318" s="49">
        <v>6310904</v>
      </c>
    </row>
    <row r="1319" spans="2:7" x14ac:dyDescent="0.3">
      <c r="B1319" s="41" t="s">
        <v>389</v>
      </c>
      <c r="C1319" s="41" t="s">
        <v>97</v>
      </c>
      <c r="D1319" s="41">
        <v>2001</v>
      </c>
      <c r="G1319" s="49">
        <v>6309000</v>
      </c>
    </row>
    <row r="1320" spans="2:7" x14ac:dyDescent="0.3">
      <c r="B1320" s="41" t="s">
        <v>389</v>
      </c>
      <c r="C1320" s="41" t="s">
        <v>97</v>
      </c>
      <c r="D1320" s="41">
        <v>2002</v>
      </c>
      <c r="G1320" s="49">
        <v>6304620</v>
      </c>
    </row>
    <row r="1321" spans="2:7" x14ac:dyDescent="0.3">
      <c r="B1321" s="41" t="s">
        <v>389</v>
      </c>
      <c r="C1321" s="41" t="s">
        <v>97</v>
      </c>
      <c r="D1321" s="41">
        <v>2003</v>
      </c>
      <c r="G1321" s="49">
        <v>6382794</v>
      </c>
    </row>
    <row r="1322" spans="2:7" x14ac:dyDescent="0.3">
      <c r="B1322" s="41" t="s">
        <v>389</v>
      </c>
      <c r="C1322" s="41" t="s">
        <v>97</v>
      </c>
      <c r="D1322" s="41">
        <v>2004</v>
      </c>
      <c r="G1322" s="49">
        <v>6519753</v>
      </c>
    </row>
    <row r="1323" spans="2:7" x14ac:dyDescent="0.3">
      <c r="B1323" s="41" t="s">
        <v>389</v>
      </c>
      <c r="C1323" s="41" t="s">
        <v>97</v>
      </c>
      <c r="D1323" s="41">
        <v>2005</v>
      </c>
      <c r="G1323" s="49">
        <v>6497015</v>
      </c>
    </row>
    <row r="1324" spans="2:7" x14ac:dyDescent="0.3">
      <c r="B1324" s="41" t="s">
        <v>389</v>
      </c>
      <c r="C1324" s="41" t="s">
        <v>97</v>
      </c>
      <c r="D1324" s="41">
        <v>2006</v>
      </c>
      <c r="G1324" s="49">
        <v>6560912</v>
      </c>
    </row>
    <row r="1325" spans="2:7" x14ac:dyDescent="0.3">
      <c r="B1325" s="41" t="s">
        <v>389</v>
      </c>
      <c r="C1325" s="41" t="s">
        <v>97</v>
      </c>
      <c r="D1325" s="41">
        <v>2007</v>
      </c>
      <c r="G1325" s="49">
        <v>6567929</v>
      </c>
    </row>
    <row r="1326" spans="2:7" x14ac:dyDescent="0.3">
      <c r="B1326" s="41" t="s">
        <v>389</v>
      </c>
      <c r="C1326" s="41" t="s">
        <v>97</v>
      </c>
      <c r="D1326" s="41">
        <v>2008</v>
      </c>
      <c r="G1326" s="49">
        <v>6641293</v>
      </c>
    </row>
    <row r="1327" spans="2:7" x14ac:dyDescent="0.3">
      <c r="B1327" s="41" t="s">
        <v>389</v>
      </c>
      <c r="C1327" s="41" t="s">
        <v>97</v>
      </c>
      <c r="D1327" s="41">
        <v>2009</v>
      </c>
      <c r="G1327" s="49">
        <v>6527069</v>
      </c>
    </row>
    <row r="1328" spans="2:7" x14ac:dyDescent="0.3">
      <c r="B1328" s="41" t="s">
        <v>389</v>
      </c>
      <c r="C1328" s="41" t="s">
        <v>97</v>
      </c>
      <c r="D1328" s="41">
        <v>2010</v>
      </c>
      <c r="G1328" s="49">
        <v>6735067</v>
      </c>
    </row>
    <row r="1329" spans="2:7" x14ac:dyDescent="0.3">
      <c r="B1329" s="41" t="s">
        <v>389</v>
      </c>
      <c r="C1329" s="41" t="s">
        <v>97</v>
      </c>
      <c r="D1329" s="41">
        <v>2011</v>
      </c>
      <c r="G1329" s="49">
        <v>6815590</v>
      </c>
    </row>
    <row r="1330" spans="2:7" x14ac:dyDescent="0.3">
      <c r="B1330" s="41" t="s">
        <v>389</v>
      </c>
      <c r="C1330" s="41" t="s">
        <v>97</v>
      </c>
      <c r="D1330" s="41">
        <v>2012</v>
      </c>
      <c r="G1330" s="49">
        <v>6794407</v>
      </c>
    </row>
    <row r="1331" spans="2:7" x14ac:dyDescent="0.3">
      <c r="B1331" s="41" t="s">
        <v>389</v>
      </c>
      <c r="C1331" s="41" t="s">
        <v>97</v>
      </c>
      <c r="D1331" s="41">
        <v>2013</v>
      </c>
      <c r="G1331" s="49">
        <v>6973710</v>
      </c>
    </row>
    <row r="1332" spans="2:7" x14ac:dyDescent="0.3">
      <c r="B1332" s="41" t="s">
        <v>389</v>
      </c>
      <c r="C1332" s="41" t="s">
        <v>97</v>
      </c>
      <c r="D1332" s="41">
        <v>2014</v>
      </c>
      <c r="G1332" s="49">
        <v>7173730</v>
      </c>
    </row>
    <row r="1333" spans="2:7" x14ac:dyDescent="0.3">
      <c r="B1333" s="41" t="s">
        <v>389</v>
      </c>
      <c r="C1333" s="41" t="s">
        <v>97</v>
      </c>
      <c r="D1333" s="41">
        <v>2015</v>
      </c>
      <c r="G1333" s="49">
        <v>7258314</v>
      </c>
    </row>
    <row r="1334" spans="2:7" x14ac:dyDescent="0.3">
      <c r="B1334" s="41" t="s">
        <v>389</v>
      </c>
      <c r="C1334" s="41" t="s">
        <v>97</v>
      </c>
      <c r="D1334" s="41">
        <v>2016</v>
      </c>
      <c r="G1334" s="49">
        <v>7348911</v>
      </c>
    </row>
    <row r="1335" spans="2:7" x14ac:dyDescent="0.3">
      <c r="B1335" s="41" t="s">
        <v>389</v>
      </c>
      <c r="C1335" s="41" t="s">
        <v>97</v>
      </c>
      <c r="D1335" s="41">
        <v>2017</v>
      </c>
      <c r="G1335" s="49">
        <v>7408771</v>
      </c>
    </row>
    <row r="1336" spans="2:7" x14ac:dyDescent="0.3">
      <c r="B1336" s="41" t="s">
        <v>389</v>
      </c>
      <c r="C1336" s="41" t="s">
        <v>97</v>
      </c>
      <c r="D1336" s="41">
        <v>2018</v>
      </c>
      <c r="G1336" s="49">
        <v>7552902</v>
      </c>
    </row>
    <row r="1337" spans="2:7" x14ac:dyDescent="0.3">
      <c r="B1337" s="41" t="s">
        <v>389</v>
      </c>
      <c r="C1337" s="41" t="s">
        <v>97</v>
      </c>
      <c r="D1337" s="41">
        <v>2019</v>
      </c>
      <c r="G1337" s="49">
        <v>7460380</v>
      </c>
    </row>
    <row r="1338" spans="2:7" x14ac:dyDescent="0.3">
      <c r="B1338" s="41" t="s">
        <v>389</v>
      </c>
      <c r="C1338" s="41" t="s">
        <v>97</v>
      </c>
      <c r="D1338" s="41">
        <v>2020</v>
      </c>
      <c r="G1338" s="49">
        <v>6400888</v>
      </c>
    </row>
  </sheetData>
  <mergeCells count="2">
    <mergeCell ref="B4:H4"/>
    <mergeCell ref="J4:M4"/>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5A6E1-C5B8-4720-9B64-715C206342F3}">
  <dimension ref="A1:BM56"/>
  <sheetViews>
    <sheetView workbookViewId="0">
      <selection sqref="A1:XFD1048576"/>
    </sheetView>
  </sheetViews>
  <sheetFormatPr defaultColWidth="9.109375" defaultRowHeight="13.2" x14ac:dyDescent="0.25"/>
  <cols>
    <col min="1" max="32" width="9.109375" style="41"/>
    <col min="33" max="33" width="4" style="83" customWidth="1"/>
    <col min="34" max="34" width="9.109375" style="41"/>
    <col min="35" max="64" width="10.33203125" style="41" bestFit="1" customWidth="1"/>
    <col min="65" max="16384" width="9.109375" style="41"/>
  </cols>
  <sheetData>
    <row r="1" spans="1:65" ht="14.4" x14ac:dyDescent="0.3">
      <c r="A1" s="95" t="s">
        <v>301</v>
      </c>
      <c r="B1" s="39"/>
      <c r="C1" s="39"/>
      <c r="D1" s="39"/>
      <c r="E1" s="39"/>
      <c r="F1" s="39"/>
      <c r="G1" s="39"/>
      <c r="H1"/>
      <c r="I1"/>
      <c r="J1"/>
      <c r="K1"/>
      <c r="L1"/>
      <c r="M1"/>
      <c r="N1"/>
    </row>
    <row r="2" spans="1:65" ht="13.8" x14ac:dyDescent="0.25">
      <c r="A2" s="96" t="s">
        <v>390</v>
      </c>
    </row>
    <row r="4" spans="1:65" x14ac:dyDescent="0.25">
      <c r="B4" s="151" t="s">
        <v>269</v>
      </c>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c r="AC4" s="151"/>
      <c r="AD4" s="151"/>
      <c r="AH4" s="152" t="s">
        <v>283</v>
      </c>
      <c r="AI4" s="152"/>
      <c r="AJ4" s="152"/>
      <c r="AK4" s="152"/>
      <c r="AL4" s="152"/>
      <c r="AM4" s="152"/>
      <c r="AN4" s="152"/>
      <c r="AO4" s="152"/>
      <c r="AP4" s="152"/>
      <c r="AQ4" s="152"/>
      <c r="AR4" s="152"/>
      <c r="AS4" s="152"/>
      <c r="AT4" s="152"/>
      <c r="AU4" s="152"/>
      <c r="AV4" s="152"/>
      <c r="AW4" s="152"/>
      <c r="AX4" s="152"/>
      <c r="AY4" s="152"/>
      <c r="AZ4" s="152"/>
      <c r="BA4" s="152"/>
      <c r="BB4" s="152"/>
      <c r="BC4" s="152"/>
      <c r="BD4" s="152"/>
      <c r="BE4" s="152"/>
      <c r="BF4" s="152"/>
      <c r="BG4" s="152"/>
      <c r="BH4" s="152"/>
      <c r="BI4" s="152"/>
      <c r="BJ4" s="152"/>
      <c r="BK4" s="152"/>
      <c r="BL4" s="152"/>
      <c r="BM4" s="152"/>
    </row>
    <row r="5" spans="1:65" ht="14.4" x14ac:dyDescent="0.3">
      <c r="A5" s="53" t="s">
        <v>270</v>
      </c>
      <c r="B5" s="53">
        <v>1990</v>
      </c>
      <c r="C5" s="53">
        <v>1991</v>
      </c>
      <c r="D5" s="53">
        <v>1992</v>
      </c>
      <c r="E5" s="53">
        <v>1993</v>
      </c>
      <c r="F5" s="53">
        <v>1994</v>
      </c>
      <c r="G5" s="53">
        <v>1995</v>
      </c>
      <c r="H5" s="53">
        <v>1996</v>
      </c>
      <c r="I5" s="53">
        <v>1997</v>
      </c>
      <c r="J5" s="53">
        <v>1998</v>
      </c>
      <c r="K5" s="53">
        <v>1999</v>
      </c>
      <c r="L5" s="53">
        <v>2000</v>
      </c>
      <c r="M5" s="53">
        <v>2001</v>
      </c>
      <c r="N5" s="53">
        <v>2002</v>
      </c>
      <c r="O5" s="53">
        <v>2003</v>
      </c>
      <c r="P5" s="53">
        <v>2004</v>
      </c>
      <c r="Q5" s="53">
        <v>2005</v>
      </c>
      <c r="R5" s="53">
        <v>2006</v>
      </c>
      <c r="S5" s="53">
        <v>2007</v>
      </c>
      <c r="T5" s="53">
        <v>2008</v>
      </c>
      <c r="U5" s="53">
        <v>2009</v>
      </c>
      <c r="V5" s="53">
        <v>2010</v>
      </c>
      <c r="W5" s="53">
        <v>2011</v>
      </c>
      <c r="X5" s="53">
        <v>2012</v>
      </c>
      <c r="Y5" s="53">
        <v>2013</v>
      </c>
      <c r="Z5" s="53">
        <v>2014</v>
      </c>
      <c r="AA5" s="53">
        <v>2015</v>
      </c>
      <c r="AB5" s="53">
        <v>2016</v>
      </c>
      <c r="AC5" s="53">
        <v>2017</v>
      </c>
      <c r="AD5" s="53">
        <v>2018</v>
      </c>
      <c r="AE5" s="53">
        <v>2019</v>
      </c>
      <c r="AF5" s="53">
        <v>2020</v>
      </c>
      <c r="AH5" s="81" t="s">
        <v>0</v>
      </c>
      <c r="AI5" s="82">
        <v>1990</v>
      </c>
      <c r="AJ5" s="82">
        <v>1991</v>
      </c>
      <c r="AK5" s="82">
        <v>1992</v>
      </c>
      <c r="AL5" s="82">
        <v>1993</v>
      </c>
      <c r="AM5" s="82">
        <v>1994</v>
      </c>
      <c r="AN5" s="82">
        <v>1995</v>
      </c>
      <c r="AO5" s="82">
        <v>1996</v>
      </c>
      <c r="AP5" s="82">
        <v>1997</v>
      </c>
      <c r="AQ5" s="82">
        <v>1998</v>
      </c>
      <c r="AR5" s="82">
        <v>1999</v>
      </c>
      <c r="AS5" s="82">
        <v>2000</v>
      </c>
      <c r="AT5" s="82">
        <v>2001</v>
      </c>
      <c r="AU5" s="82">
        <v>2002</v>
      </c>
      <c r="AV5" s="82">
        <v>2003</v>
      </c>
      <c r="AW5" s="82">
        <v>2004</v>
      </c>
      <c r="AX5" s="82">
        <v>2005</v>
      </c>
      <c r="AY5" s="82">
        <v>2006</v>
      </c>
      <c r="AZ5" s="82">
        <v>2007</v>
      </c>
      <c r="BA5" s="82">
        <v>2008</v>
      </c>
      <c r="BB5" s="82">
        <v>2009</v>
      </c>
      <c r="BC5" s="82">
        <v>2010</v>
      </c>
      <c r="BD5" s="82">
        <v>2011</v>
      </c>
      <c r="BE5" s="82">
        <v>2012</v>
      </c>
      <c r="BF5" s="82">
        <v>2013</v>
      </c>
      <c r="BG5" s="82">
        <v>2014</v>
      </c>
      <c r="BH5" s="82">
        <v>2015</v>
      </c>
      <c r="BI5" s="82">
        <v>2016</v>
      </c>
      <c r="BJ5" s="82">
        <v>2017</v>
      </c>
      <c r="BK5" s="82">
        <v>2018</v>
      </c>
      <c r="BL5" s="82">
        <v>2019</v>
      </c>
      <c r="BM5" s="82">
        <v>2020</v>
      </c>
    </row>
    <row r="6" spans="1:65" ht="14.4" x14ac:dyDescent="0.3">
      <c r="A6" s="54" t="s">
        <v>4</v>
      </c>
      <c r="B6" s="55">
        <v>0</v>
      </c>
      <c r="C6" s="55">
        <v>0</v>
      </c>
      <c r="D6" s="55">
        <v>0</v>
      </c>
      <c r="E6" s="55">
        <v>0</v>
      </c>
      <c r="F6" s="55">
        <v>0</v>
      </c>
      <c r="G6" s="55">
        <v>0</v>
      </c>
      <c r="H6" s="55">
        <v>0</v>
      </c>
      <c r="I6" s="55">
        <v>0</v>
      </c>
      <c r="J6" s="55">
        <v>0</v>
      </c>
      <c r="K6" s="55">
        <v>0</v>
      </c>
      <c r="L6" s="55">
        <v>0</v>
      </c>
      <c r="M6" s="55">
        <v>0</v>
      </c>
      <c r="N6" s="55">
        <v>0</v>
      </c>
      <c r="O6" s="55">
        <v>0</v>
      </c>
      <c r="P6" s="55">
        <v>0</v>
      </c>
      <c r="Q6" s="55">
        <v>0</v>
      </c>
      <c r="R6" s="55">
        <v>0</v>
      </c>
      <c r="S6" s="55">
        <v>0</v>
      </c>
      <c r="T6" s="55">
        <v>0</v>
      </c>
      <c r="U6" s="55">
        <v>0</v>
      </c>
      <c r="V6" s="55">
        <v>0</v>
      </c>
      <c r="W6" s="55">
        <v>0</v>
      </c>
      <c r="X6" s="55">
        <v>0</v>
      </c>
      <c r="Y6" s="55">
        <v>0</v>
      </c>
      <c r="Z6" s="55">
        <v>0</v>
      </c>
      <c r="AA6" s="55">
        <v>0</v>
      </c>
      <c r="AB6" s="55">
        <v>0</v>
      </c>
      <c r="AC6" s="55">
        <v>0</v>
      </c>
      <c r="AD6" s="55">
        <v>0</v>
      </c>
      <c r="AE6" s="56">
        <v>0</v>
      </c>
      <c r="AF6" s="56">
        <v>0</v>
      </c>
      <c r="AH6" s="80" t="s">
        <v>4</v>
      </c>
      <c r="AI6" s="80">
        <v>0</v>
      </c>
      <c r="AJ6" s="80">
        <v>0</v>
      </c>
      <c r="AK6" s="80">
        <v>0</v>
      </c>
      <c r="AL6" s="80">
        <v>0</v>
      </c>
      <c r="AM6" s="80">
        <v>0</v>
      </c>
      <c r="AN6" s="80">
        <v>0</v>
      </c>
      <c r="AO6" s="80">
        <v>0</v>
      </c>
      <c r="AP6" s="80">
        <v>0</v>
      </c>
      <c r="AQ6" s="80">
        <v>0</v>
      </c>
      <c r="AR6" s="80">
        <v>0</v>
      </c>
      <c r="AS6" s="80">
        <v>0</v>
      </c>
      <c r="AT6" s="80">
        <v>0</v>
      </c>
      <c r="AU6" s="80">
        <v>0</v>
      </c>
      <c r="AV6" s="80">
        <v>0</v>
      </c>
      <c r="AW6" s="80">
        <v>0</v>
      </c>
      <c r="AX6" s="80">
        <v>0</v>
      </c>
      <c r="AY6" s="80">
        <v>0</v>
      </c>
      <c r="AZ6" s="80">
        <v>0</v>
      </c>
      <c r="BA6" s="80">
        <v>0</v>
      </c>
      <c r="BB6" s="80">
        <v>0</v>
      </c>
      <c r="BC6" s="80">
        <v>0</v>
      </c>
      <c r="BD6" s="80">
        <v>0</v>
      </c>
      <c r="BE6" s="80">
        <v>0</v>
      </c>
      <c r="BF6" s="80">
        <v>0</v>
      </c>
      <c r="BG6" s="80">
        <v>0</v>
      </c>
      <c r="BH6" s="80">
        <v>0</v>
      </c>
      <c r="BI6" s="80">
        <v>0</v>
      </c>
      <c r="BJ6" s="80">
        <v>0</v>
      </c>
      <c r="BK6" s="80">
        <v>0</v>
      </c>
      <c r="BL6" s="80">
        <v>0</v>
      </c>
      <c r="BM6" s="80">
        <v>0</v>
      </c>
    </row>
    <row r="7" spans="1:65" ht="14.4" x14ac:dyDescent="0.3">
      <c r="A7" s="54" t="s">
        <v>2</v>
      </c>
      <c r="B7" s="55">
        <v>0</v>
      </c>
      <c r="C7" s="55">
        <v>0</v>
      </c>
      <c r="D7" s="55">
        <v>0</v>
      </c>
      <c r="E7" s="55">
        <v>0</v>
      </c>
      <c r="F7" s="55">
        <v>0</v>
      </c>
      <c r="G7" s="55">
        <v>0</v>
      </c>
      <c r="H7" s="55">
        <v>0</v>
      </c>
      <c r="I7" s="55">
        <v>0</v>
      </c>
      <c r="J7" s="55">
        <v>0</v>
      </c>
      <c r="K7" s="55">
        <v>0</v>
      </c>
      <c r="L7" s="55">
        <v>0</v>
      </c>
      <c r="M7" s="55">
        <v>0</v>
      </c>
      <c r="N7" s="55">
        <v>0</v>
      </c>
      <c r="O7" s="55">
        <v>0</v>
      </c>
      <c r="P7" s="55">
        <v>0</v>
      </c>
      <c r="Q7" s="55">
        <v>0</v>
      </c>
      <c r="R7" s="55">
        <v>0</v>
      </c>
      <c r="S7" s="55">
        <v>0</v>
      </c>
      <c r="T7" s="55">
        <v>0</v>
      </c>
      <c r="U7" s="55">
        <v>0</v>
      </c>
      <c r="V7" s="55">
        <v>0</v>
      </c>
      <c r="W7" s="55">
        <v>0</v>
      </c>
      <c r="X7" s="55">
        <v>0</v>
      </c>
      <c r="Y7" s="55">
        <v>0</v>
      </c>
      <c r="Z7" s="55">
        <v>0</v>
      </c>
      <c r="AA7" s="55">
        <v>0</v>
      </c>
      <c r="AB7" s="55">
        <v>0</v>
      </c>
      <c r="AC7" s="55">
        <v>0</v>
      </c>
      <c r="AD7" s="55">
        <v>0</v>
      </c>
      <c r="AE7" s="56">
        <v>0</v>
      </c>
      <c r="AF7" s="56">
        <v>0</v>
      </c>
      <c r="AH7" s="80" t="s">
        <v>2</v>
      </c>
      <c r="AI7" s="80">
        <v>0</v>
      </c>
      <c r="AJ7" s="80">
        <v>0</v>
      </c>
      <c r="AK7" s="80">
        <v>0</v>
      </c>
      <c r="AL7" s="80">
        <v>0</v>
      </c>
      <c r="AM7" s="80">
        <v>0</v>
      </c>
      <c r="AN7" s="80">
        <v>0</v>
      </c>
      <c r="AO7" s="80">
        <v>0</v>
      </c>
      <c r="AP7" s="80">
        <v>0</v>
      </c>
      <c r="AQ7" s="80">
        <v>0</v>
      </c>
      <c r="AR7" s="80">
        <v>0</v>
      </c>
      <c r="AS7" s="80">
        <v>0</v>
      </c>
      <c r="AT7" s="80">
        <v>0</v>
      </c>
      <c r="AU7" s="80">
        <v>0</v>
      </c>
      <c r="AV7" s="80">
        <v>0</v>
      </c>
      <c r="AW7" s="80">
        <v>0</v>
      </c>
      <c r="AX7" s="80">
        <v>0</v>
      </c>
      <c r="AY7" s="80">
        <v>0</v>
      </c>
      <c r="AZ7" s="80">
        <v>0</v>
      </c>
      <c r="BA7" s="80">
        <v>0</v>
      </c>
      <c r="BB7" s="80">
        <v>0</v>
      </c>
      <c r="BC7" s="80">
        <v>0</v>
      </c>
      <c r="BD7" s="80">
        <v>0</v>
      </c>
      <c r="BE7" s="80">
        <v>0</v>
      </c>
      <c r="BF7" s="80">
        <v>0</v>
      </c>
      <c r="BG7" s="80">
        <v>0</v>
      </c>
      <c r="BH7" s="80">
        <v>0</v>
      </c>
      <c r="BI7" s="80">
        <v>0</v>
      </c>
      <c r="BJ7" s="80">
        <v>0</v>
      </c>
      <c r="BK7" s="80">
        <v>0</v>
      </c>
      <c r="BL7" s="80">
        <v>0</v>
      </c>
      <c r="BM7" s="80">
        <v>0</v>
      </c>
    </row>
    <row r="8" spans="1:65" ht="14.4" x14ac:dyDescent="0.3">
      <c r="A8" s="54" t="s">
        <v>8</v>
      </c>
      <c r="B8" s="55">
        <v>0</v>
      </c>
      <c r="C8" s="55">
        <v>0</v>
      </c>
      <c r="D8" s="55">
        <v>0</v>
      </c>
      <c r="E8" s="55">
        <v>0</v>
      </c>
      <c r="F8" s="55">
        <v>0</v>
      </c>
      <c r="G8" s="55">
        <v>0</v>
      </c>
      <c r="H8" s="55">
        <v>0</v>
      </c>
      <c r="I8" s="55">
        <v>0</v>
      </c>
      <c r="J8" s="55">
        <v>0</v>
      </c>
      <c r="K8" s="55">
        <v>0</v>
      </c>
      <c r="L8" s="55">
        <v>0</v>
      </c>
      <c r="M8" s="55">
        <v>0</v>
      </c>
      <c r="N8" s="55">
        <v>0</v>
      </c>
      <c r="O8" s="55">
        <v>0</v>
      </c>
      <c r="P8" s="55">
        <v>0</v>
      </c>
      <c r="Q8" s="55">
        <v>0</v>
      </c>
      <c r="R8" s="55">
        <v>0</v>
      </c>
      <c r="S8" s="55">
        <v>0</v>
      </c>
      <c r="T8" s="55">
        <v>0</v>
      </c>
      <c r="U8" s="55">
        <v>0</v>
      </c>
      <c r="V8" s="55">
        <v>0</v>
      </c>
      <c r="W8" s="55">
        <v>0</v>
      </c>
      <c r="X8" s="55">
        <v>0</v>
      </c>
      <c r="Y8" s="55">
        <v>0</v>
      </c>
      <c r="Z8" s="55">
        <v>0</v>
      </c>
      <c r="AA8" s="55">
        <v>0</v>
      </c>
      <c r="AB8" s="55">
        <v>0</v>
      </c>
      <c r="AC8" s="55">
        <v>0</v>
      </c>
      <c r="AD8" s="55">
        <v>0</v>
      </c>
      <c r="AE8" s="56">
        <v>0</v>
      </c>
      <c r="AF8" s="56">
        <v>0</v>
      </c>
      <c r="AH8" s="80" t="s">
        <v>8</v>
      </c>
      <c r="AI8" s="80">
        <v>0</v>
      </c>
      <c r="AJ8" s="80">
        <v>0</v>
      </c>
      <c r="AK8" s="80">
        <v>0</v>
      </c>
      <c r="AL8" s="80">
        <v>0</v>
      </c>
      <c r="AM8" s="80">
        <v>0</v>
      </c>
      <c r="AN8" s="80">
        <v>0</v>
      </c>
      <c r="AO8" s="80">
        <v>0</v>
      </c>
      <c r="AP8" s="80">
        <v>0</v>
      </c>
      <c r="AQ8" s="80">
        <v>0</v>
      </c>
      <c r="AR8" s="80">
        <v>0</v>
      </c>
      <c r="AS8" s="80">
        <v>0</v>
      </c>
      <c r="AT8" s="80">
        <v>0</v>
      </c>
      <c r="AU8" s="80">
        <v>0</v>
      </c>
      <c r="AV8" s="80">
        <v>0</v>
      </c>
      <c r="AW8" s="80">
        <v>0</v>
      </c>
      <c r="AX8" s="80">
        <v>0</v>
      </c>
      <c r="AY8" s="80">
        <v>0</v>
      </c>
      <c r="AZ8" s="80">
        <v>0</v>
      </c>
      <c r="BA8" s="80">
        <v>0</v>
      </c>
      <c r="BB8" s="80">
        <v>0</v>
      </c>
      <c r="BC8" s="80">
        <v>0</v>
      </c>
      <c r="BD8" s="80">
        <v>0</v>
      </c>
      <c r="BE8" s="80">
        <v>0</v>
      </c>
      <c r="BF8" s="80">
        <v>0</v>
      </c>
      <c r="BG8" s="80">
        <v>0</v>
      </c>
      <c r="BH8" s="80">
        <v>0</v>
      </c>
      <c r="BI8" s="80">
        <v>0</v>
      </c>
      <c r="BJ8" s="80">
        <v>0</v>
      </c>
      <c r="BK8" s="80">
        <v>0</v>
      </c>
      <c r="BL8" s="80">
        <v>0</v>
      </c>
      <c r="BM8" s="80">
        <v>0</v>
      </c>
    </row>
    <row r="9" spans="1:65" ht="14.4" x14ac:dyDescent="0.3">
      <c r="A9" s="54" t="s">
        <v>10</v>
      </c>
      <c r="B9" s="55">
        <v>0</v>
      </c>
      <c r="C9" s="55">
        <v>0</v>
      </c>
      <c r="D9" s="55">
        <v>0</v>
      </c>
      <c r="E9" s="55">
        <v>0</v>
      </c>
      <c r="F9" s="55">
        <v>0</v>
      </c>
      <c r="G9" s="55">
        <v>0</v>
      </c>
      <c r="H9" s="55">
        <v>0</v>
      </c>
      <c r="I9" s="55">
        <v>0</v>
      </c>
      <c r="J9" s="55">
        <v>0</v>
      </c>
      <c r="K9" s="55">
        <v>0</v>
      </c>
      <c r="L9" s="55">
        <v>0</v>
      </c>
      <c r="M9" s="55">
        <v>0</v>
      </c>
      <c r="N9" s="55">
        <v>0</v>
      </c>
      <c r="O9" s="55">
        <v>0</v>
      </c>
      <c r="P9" s="55">
        <v>0</v>
      </c>
      <c r="Q9" s="55">
        <v>0</v>
      </c>
      <c r="R9" s="55">
        <v>0</v>
      </c>
      <c r="S9" s="55">
        <v>659</v>
      </c>
      <c r="T9" s="55">
        <v>1290</v>
      </c>
      <c r="U9" s="55">
        <v>1308</v>
      </c>
      <c r="V9" s="55">
        <v>1176</v>
      </c>
      <c r="W9" s="55">
        <v>1144</v>
      </c>
      <c r="X9" s="55">
        <v>807</v>
      </c>
      <c r="Y9" s="55">
        <v>0</v>
      </c>
      <c r="Z9" s="55">
        <v>1057</v>
      </c>
      <c r="AA9" s="55">
        <v>1154</v>
      </c>
      <c r="AB9" s="55">
        <v>1078</v>
      </c>
      <c r="AC9" s="55">
        <v>1155</v>
      </c>
      <c r="AD9" s="55">
        <v>1184</v>
      </c>
      <c r="AE9" s="56">
        <v>531</v>
      </c>
      <c r="AF9" s="56">
        <v>531</v>
      </c>
      <c r="AH9" s="80" t="s">
        <v>10</v>
      </c>
      <c r="AI9" s="80">
        <v>0</v>
      </c>
      <c r="AJ9" s="80">
        <v>0</v>
      </c>
      <c r="AK9" s="80">
        <v>0</v>
      </c>
      <c r="AL9" s="80">
        <v>0</v>
      </c>
      <c r="AM9" s="80">
        <v>0</v>
      </c>
      <c r="AN9" s="80">
        <v>0</v>
      </c>
      <c r="AO9" s="80">
        <v>0</v>
      </c>
      <c r="AP9" s="80">
        <v>0</v>
      </c>
      <c r="AQ9" s="80">
        <v>0</v>
      </c>
      <c r="AR9" s="80">
        <v>0</v>
      </c>
      <c r="AS9" s="80">
        <v>0</v>
      </c>
      <c r="AT9" s="80">
        <v>0</v>
      </c>
      <c r="AU9" s="80">
        <v>0</v>
      </c>
      <c r="AV9" s="80">
        <v>0</v>
      </c>
      <c r="AW9" s="80">
        <v>0</v>
      </c>
      <c r="AX9" s="80">
        <v>0</v>
      </c>
      <c r="AY9" s="80">
        <v>0</v>
      </c>
      <c r="AZ9" s="80">
        <v>4.244411096011284E-3</v>
      </c>
      <c r="BA9" s="80">
        <v>5.8203278333491251E-3</v>
      </c>
      <c r="BB9" s="80">
        <v>5.0225785641876321E-3</v>
      </c>
      <c r="BC9" s="80">
        <v>3.714266763945082E-3</v>
      </c>
      <c r="BD9" s="80">
        <v>3.449461172454967E-3</v>
      </c>
      <c r="BE9" s="80">
        <v>2.5642329225900339E-3</v>
      </c>
      <c r="BF9" s="80">
        <v>0</v>
      </c>
      <c r="BG9" s="80">
        <v>3.1016987449417662E-3</v>
      </c>
      <c r="BH9" s="80">
        <v>3.273266714508173E-3</v>
      </c>
      <c r="BI9" s="80">
        <v>2.9374817769857297E-3</v>
      </c>
      <c r="BJ9" s="80">
        <v>3.0439996310303477E-3</v>
      </c>
      <c r="BK9" s="80">
        <v>3.0903590715350262E-3</v>
      </c>
      <c r="BL9" s="80">
        <v>1.4134444923578171E-3</v>
      </c>
      <c r="BM9" s="80">
        <v>1.4134444923578171E-3</v>
      </c>
    </row>
    <row r="10" spans="1:65" ht="14.4" x14ac:dyDescent="0.3">
      <c r="A10" s="54" t="s">
        <v>12</v>
      </c>
      <c r="B10" s="55">
        <v>85</v>
      </c>
      <c r="C10" s="55">
        <v>100</v>
      </c>
      <c r="D10" s="55">
        <v>105</v>
      </c>
      <c r="E10" s="55">
        <v>111</v>
      </c>
      <c r="F10" s="55">
        <v>123</v>
      </c>
      <c r="G10" s="55">
        <v>119</v>
      </c>
      <c r="H10" s="55">
        <v>49</v>
      </c>
      <c r="I10" s="55">
        <v>87</v>
      </c>
      <c r="J10" s="55">
        <v>103</v>
      </c>
      <c r="K10" s="55">
        <v>95</v>
      </c>
      <c r="L10" s="55">
        <v>115</v>
      </c>
      <c r="M10" s="55">
        <v>126</v>
      </c>
      <c r="N10" s="55">
        <v>172</v>
      </c>
      <c r="O10" s="55">
        <v>202</v>
      </c>
      <c r="P10" s="55">
        <v>185</v>
      </c>
      <c r="Q10" s="55">
        <v>363</v>
      </c>
      <c r="R10" s="55">
        <v>936</v>
      </c>
      <c r="S10" s="55">
        <v>2128</v>
      </c>
      <c r="T10" s="55">
        <v>2270</v>
      </c>
      <c r="U10" s="55">
        <v>1178</v>
      </c>
      <c r="V10" s="55">
        <v>1443</v>
      </c>
      <c r="W10" s="55">
        <v>3674</v>
      </c>
      <c r="X10" s="55">
        <v>3564</v>
      </c>
      <c r="Y10" s="55">
        <v>3533</v>
      </c>
      <c r="Z10" s="55">
        <v>4514</v>
      </c>
      <c r="AA10" s="55">
        <v>4650</v>
      </c>
      <c r="AB10" s="55">
        <v>4717</v>
      </c>
      <c r="AC10" s="55">
        <v>5051</v>
      </c>
      <c r="AD10" s="55">
        <v>5170</v>
      </c>
      <c r="AE10" s="56">
        <v>4632</v>
      </c>
      <c r="AF10" s="56">
        <v>4632</v>
      </c>
      <c r="AH10" s="80" t="s">
        <v>12</v>
      </c>
      <c r="AI10" s="80">
        <v>4.7747444107403662E-3</v>
      </c>
      <c r="AJ10" s="80">
        <v>4.8480147379648033E-3</v>
      </c>
      <c r="AK10" s="80">
        <v>4.4770391847524836E-3</v>
      </c>
      <c r="AL10" s="80">
        <v>4.0387134332702662E-3</v>
      </c>
      <c r="AM10" s="80">
        <v>4.0079507315324706E-3</v>
      </c>
      <c r="AN10" s="80">
        <v>3.6813611755607115E-3</v>
      </c>
      <c r="AO10" s="80">
        <v>2.1140736905686428E-3</v>
      </c>
      <c r="AP10" s="80">
        <v>2.8362782812805633E-3</v>
      </c>
      <c r="AQ10" s="80">
        <v>3.0789465817714404E-3</v>
      </c>
      <c r="AR10" s="80">
        <v>2.7235457699033858E-3</v>
      </c>
      <c r="AS10" s="80">
        <v>2.9771921195019028E-3</v>
      </c>
      <c r="AT10" s="80">
        <v>2.9980013324450365E-3</v>
      </c>
      <c r="AU10" s="80">
        <v>3.3754611821964048E-3</v>
      </c>
      <c r="AV10" s="80">
        <v>3.0252201521595878E-3</v>
      </c>
      <c r="AW10" s="80">
        <v>2.2823163660588715E-3</v>
      </c>
      <c r="AX10" s="80">
        <v>3.9048633297834577E-3</v>
      </c>
      <c r="AY10" s="80">
        <v>8.0485665640531757E-3</v>
      </c>
      <c r="AZ10" s="80">
        <v>1.3705776649942356E-2</v>
      </c>
      <c r="BA10" s="80">
        <v>1.0241972233877917E-2</v>
      </c>
      <c r="BB10" s="80">
        <v>4.5233926212637854E-3</v>
      </c>
      <c r="BC10" s="80">
        <v>4.5575569220856742E-3</v>
      </c>
      <c r="BD10" s="80">
        <v>1.1078077226922682E-2</v>
      </c>
      <c r="BE10" s="80">
        <v>1.1324567702739631E-2</v>
      </c>
      <c r="BF10" s="80">
        <v>1.1162964109790738E-2</v>
      </c>
      <c r="BG10" s="80">
        <v>1.3246043646799557E-2</v>
      </c>
      <c r="BH10" s="80">
        <v>1.3189506258633453E-2</v>
      </c>
      <c r="BI10" s="80">
        <v>1.2853526476847576E-2</v>
      </c>
      <c r="BJ10" s="80">
        <v>1.3311897953536178E-2</v>
      </c>
      <c r="BK10" s="80">
        <v>1.3494219932293992E-2</v>
      </c>
      <c r="BL10" s="80">
        <v>1.2329707888138246E-2</v>
      </c>
      <c r="BM10" s="80">
        <v>1.2329707888138246E-2</v>
      </c>
    </row>
    <row r="11" spans="1:65" ht="14.4" x14ac:dyDescent="0.3">
      <c r="A11" s="54" t="s">
        <v>14</v>
      </c>
      <c r="B11" s="55">
        <v>27</v>
      </c>
      <c r="C11" s="55">
        <v>31</v>
      </c>
      <c r="D11" s="55">
        <v>28</v>
      </c>
      <c r="E11" s="55">
        <v>31</v>
      </c>
      <c r="F11" s="55">
        <v>29</v>
      </c>
      <c r="G11" s="55">
        <v>27</v>
      </c>
      <c r="H11" s="55">
        <v>11</v>
      </c>
      <c r="I11" s="55">
        <v>19</v>
      </c>
      <c r="J11" s="55">
        <v>22</v>
      </c>
      <c r="K11" s="55">
        <v>20</v>
      </c>
      <c r="L11" s="55">
        <v>23</v>
      </c>
      <c r="M11" s="55">
        <v>25</v>
      </c>
      <c r="N11" s="55">
        <v>33</v>
      </c>
      <c r="O11" s="55">
        <v>39</v>
      </c>
      <c r="P11" s="55">
        <v>35</v>
      </c>
      <c r="Q11" s="55">
        <v>111</v>
      </c>
      <c r="R11" s="55">
        <v>1506</v>
      </c>
      <c r="S11" s="55">
        <v>2196</v>
      </c>
      <c r="T11" s="55">
        <v>2932</v>
      </c>
      <c r="U11" s="55">
        <v>2974</v>
      </c>
      <c r="V11" s="55">
        <v>3362</v>
      </c>
      <c r="W11" s="55">
        <v>3424</v>
      </c>
      <c r="X11" s="55">
        <v>3409</v>
      </c>
      <c r="Y11" s="55">
        <v>3447</v>
      </c>
      <c r="Z11" s="55">
        <v>3324</v>
      </c>
      <c r="AA11" s="55">
        <v>3479</v>
      </c>
      <c r="AB11" s="55">
        <v>3413</v>
      </c>
      <c r="AC11" s="55">
        <v>3477</v>
      </c>
      <c r="AD11" s="55">
        <v>3457</v>
      </c>
      <c r="AE11" s="56">
        <v>3287</v>
      </c>
      <c r="AF11" s="56">
        <v>3287</v>
      </c>
      <c r="AH11" s="80" t="s">
        <v>14</v>
      </c>
      <c r="AI11" s="80">
        <v>1.5166835187057635E-3</v>
      </c>
      <c r="AJ11" s="80">
        <v>1.502884568769089E-3</v>
      </c>
      <c r="AK11" s="80">
        <v>1.1938771159339956E-3</v>
      </c>
      <c r="AL11" s="80">
        <v>1.1279289768592637E-3</v>
      </c>
      <c r="AM11" s="80">
        <v>9.4496399361334682E-4</v>
      </c>
      <c r="AN11" s="80">
        <v>8.3526682134570768E-4</v>
      </c>
      <c r="AO11" s="80">
        <v>4.7458797135214428E-4</v>
      </c>
      <c r="AP11" s="80">
        <v>6.1941709591184719E-4</v>
      </c>
      <c r="AQ11" s="80">
        <v>6.5763907571817176E-4</v>
      </c>
      <c r="AR11" s="80">
        <v>5.7337805682176543E-4</v>
      </c>
      <c r="AS11" s="80">
        <v>5.9543842390038051E-4</v>
      </c>
      <c r="AT11" s="80">
        <v>5.94841534215285E-4</v>
      </c>
      <c r="AU11" s="80">
        <v>6.4761755239814737E-4</v>
      </c>
      <c r="AV11" s="80">
        <v>5.8407715809021747E-4</v>
      </c>
      <c r="AW11" s="80">
        <v>4.3178958276789462E-4</v>
      </c>
      <c r="AX11" s="80">
        <v>1.1940491173718011E-3</v>
      </c>
      <c r="AY11" s="80">
        <v>1.2949937228059916E-2</v>
      </c>
      <c r="AZ11" s="80">
        <v>1.414374319702698E-2</v>
      </c>
      <c r="BA11" s="80">
        <v>1.3228838145255531E-2</v>
      </c>
      <c r="BB11" s="80">
        <v>1.1419838417350168E-2</v>
      </c>
      <c r="BC11" s="80">
        <v>1.0618507534339596E-2</v>
      </c>
      <c r="BD11" s="80">
        <v>1.0324261411263818E-2</v>
      </c>
      <c r="BE11" s="80">
        <v>1.0832057042266948E-2</v>
      </c>
      <c r="BF11" s="80">
        <v>1.0891236141083688E-2</v>
      </c>
      <c r="BG11" s="80">
        <v>9.7540649273286945E-3</v>
      </c>
      <c r="BH11" s="80">
        <v>9.8680198438248993E-3</v>
      </c>
      <c r="BI11" s="80">
        <v>9.3002090026459133E-3</v>
      </c>
      <c r="BJ11" s="80">
        <v>9.1636248632835666E-3</v>
      </c>
      <c r="BK11" s="80">
        <v>9.0231176607234679E-3</v>
      </c>
      <c r="BL11" s="80">
        <v>8.7495142116386908E-3</v>
      </c>
      <c r="BM11" s="80">
        <v>8.7495142116386908E-3</v>
      </c>
    </row>
    <row r="12" spans="1:65" ht="14.4" x14ac:dyDescent="0.3">
      <c r="A12" s="54" t="s">
        <v>16</v>
      </c>
      <c r="B12" s="55">
        <v>0</v>
      </c>
      <c r="C12" s="55">
        <v>0</v>
      </c>
      <c r="D12" s="55">
        <v>0</v>
      </c>
      <c r="E12" s="55">
        <v>0</v>
      </c>
      <c r="F12" s="55">
        <v>0</v>
      </c>
      <c r="G12" s="55">
        <v>0</v>
      </c>
      <c r="H12" s="55">
        <v>0</v>
      </c>
      <c r="I12" s="55">
        <v>0</v>
      </c>
      <c r="J12" s="55">
        <v>0</v>
      </c>
      <c r="K12" s="55">
        <v>0</v>
      </c>
      <c r="L12" s="55">
        <v>0</v>
      </c>
      <c r="M12" s="55">
        <v>0</v>
      </c>
      <c r="N12" s="55">
        <v>0</v>
      </c>
      <c r="O12" s="55">
        <v>0</v>
      </c>
      <c r="P12" s="55">
        <v>0</v>
      </c>
      <c r="Q12" s="55">
        <v>0</v>
      </c>
      <c r="R12" s="55">
        <v>0</v>
      </c>
      <c r="S12" s="55">
        <v>0</v>
      </c>
      <c r="T12" s="55">
        <v>0</v>
      </c>
      <c r="U12" s="55">
        <v>0</v>
      </c>
      <c r="V12" s="55">
        <v>0</v>
      </c>
      <c r="W12" s="55">
        <v>0</v>
      </c>
      <c r="X12" s="55">
        <v>0</v>
      </c>
      <c r="Y12" s="55">
        <v>0</v>
      </c>
      <c r="Z12" s="55">
        <v>0</v>
      </c>
      <c r="AA12" s="55">
        <v>0</v>
      </c>
      <c r="AB12" s="55">
        <v>0</v>
      </c>
      <c r="AC12" s="55">
        <v>0</v>
      </c>
      <c r="AD12" s="55">
        <v>0</v>
      </c>
      <c r="AE12" s="56">
        <v>0</v>
      </c>
      <c r="AF12" s="56">
        <v>0</v>
      </c>
      <c r="AH12" s="80" t="s">
        <v>16</v>
      </c>
      <c r="AI12" s="80">
        <v>0</v>
      </c>
      <c r="AJ12" s="80">
        <v>0</v>
      </c>
      <c r="AK12" s="80">
        <v>0</v>
      </c>
      <c r="AL12" s="80">
        <v>0</v>
      </c>
      <c r="AM12" s="80">
        <v>0</v>
      </c>
      <c r="AN12" s="80">
        <v>0</v>
      </c>
      <c r="AO12" s="80">
        <v>0</v>
      </c>
      <c r="AP12" s="80">
        <v>0</v>
      </c>
      <c r="AQ12" s="80">
        <v>0</v>
      </c>
      <c r="AR12" s="80">
        <v>0</v>
      </c>
      <c r="AS12" s="80">
        <v>0</v>
      </c>
      <c r="AT12" s="80">
        <v>0</v>
      </c>
      <c r="AU12" s="80">
        <v>0</v>
      </c>
      <c r="AV12" s="80">
        <v>0</v>
      </c>
      <c r="AW12" s="80">
        <v>0</v>
      </c>
      <c r="AX12" s="80">
        <v>0</v>
      </c>
      <c r="AY12" s="80">
        <v>0</v>
      </c>
      <c r="AZ12" s="80">
        <v>0</v>
      </c>
      <c r="BA12" s="80">
        <v>0</v>
      </c>
      <c r="BB12" s="80">
        <v>0</v>
      </c>
      <c r="BC12" s="80">
        <v>0</v>
      </c>
      <c r="BD12" s="80">
        <v>0</v>
      </c>
      <c r="BE12" s="80">
        <v>0</v>
      </c>
      <c r="BF12" s="80">
        <v>0</v>
      </c>
      <c r="BG12" s="80">
        <v>0</v>
      </c>
      <c r="BH12" s="80">
        <v>0</v>
      </c>
      <c r="BI12" s="80">
        <v>0</v>
      </c>
      <c r="BJ12" s="80">
        <v>0</v>
      </c>
      <c r="BK12" s="80">
        <v>0</v>
      </c>
      <c r="BL12" s="80">
        <v>0</v>
      </c>
      <c r="BM12" s="80">
        <v>0</v>
      </c>
    </row>
    <row r="13" spans="1:65" ht="14.4" x14ac:dyDescent="0.3">
      <c r="A13" s="54" t="s">
        <v>20</v>
      </c>
      <c r="B13" s="55">
        <v>0</v>
      </c>
      <c r="C13" s="55">
        <v>0</v>
      </c>
      <c r="D13" s="55">
        <v>0</v>
      </c>
      <c r="E13" s="55">
        <v>0</v>
      </c>
      <c r="F13" s="55">
        <v>0</v>
      </c>
      <c r="G13" s="55">
        <v>0</v>
      </c>
      <c r="H13" s="55">
        <v>0</v>
      </c>
      <c r="I13" s="55">
        <v>0</v>
      </c>
      <c r="J13" s="55">
        <v>0</v>
      </c>
      <c r="K13" s="55">
        <v>0</v>
      </c>
      <c r="L13" s="55">
        <v>0</v>
      </c>
      <c r="M13" s="55">
        <v>0</v>
      </c>
      <c r="N13" s="55">
        <v>0</v>
      </c>
      <c r="O13" s="55">
        <v>0</v>
      </c>
      <c r="P13" s="55">
        <v>0</v>
      </c>
      <c r="Q13" s="55">
        <v>0</v>
      </c>
      <c r="R13" s="55">
        <v>0</v>
      </c>
      <c r="S13" s="55">
        <v>0</v>
      </c>
      <c r="T13" s="55">
        <v>0</v>
      </c>
      <c r="U13" s="55">
        <v>0</v>
      </c>
      <c r="V13" s="55">
        <v>0</v>
      </c>
      <c r="W13" s="55">
        <v>0</v>
      </c>
      <c r="X13" s="55">
        <v>0</v>
      </c>
      <c r="Y13" s="55">
        <v>0</v>
      </c>
      <c r="Z13" s="55">
        <v>0</v>
      </c>
      <c r="AA13" s="55">
        <v>0</v>
      </c>
      <c r="AB13" s="55">
        <v>0</v>
      </c>
      <c r="AC13" s="55">
        <v>0</v>
      </c>
      <c r="AD13" s="55">
        <v>0</v>
      </c>
      <c r="AE13" s="56">
        <v>0</v>
      </c>
      <c r="AF13" s="56">
        <v>0</v>
      </c>
      <c r="AH13" s="80" t="s">
        <v>20</v>
      </c>
      <c r="AI13" s="80">
        <v>0</v>
      </c>
      <c r="AJ13" s="80">
        <v>0</v>
      </c>
      <c r="AK13" s="80">
        <v>0</v>
      </c>
      <c r="AL13" s="80">
        <v>0</v>
      </c>
      <c r="AM13" s="80">
        <v>0</v>
      </c>
      <c r="AN13" s="80">
        <v>0</v>
      </c>
      <c r="AO13" s="80">
        <v>0</v>
      </c>
      <c r="AP13" s="80">
        <v>0</v>
      </c>
      <c r="AQ13" s="80">
        <v>0</v>
      </c>
      <c r="AR13" s="80">
        <v>0</v>
      </c>
      <c r="AS13" s="80">
        <v>0</v>
      </c>
      <c r="AT13" s="80">
        <v>0</v>
      </c>
      <c r="AU13" s="80">
        <v>0</v>
      </c>
      <c r="AV13" s="80">
        <v>0</v>
      </c>
      <c r="AW13" s="80">
        <v>0</v>
      </c>
      <c r="AX13" s="80">
        <v>0</v>
      </c>
      <c r="AY13" s="80">
        <v>0</v>
      </c>
      <c r="AZ13" s="80">
        <v>0</v>
      </c>
      <c r="BA13" s="80">
        <v>0</v>
      </c>
      <c r="BB13" s="80">
        <v>0</v>
      </c>
      <c r="BC13" s="80">
        <v>0</v>
      </c>
      <c r="BD13" s="80">
        <v>0</v>
      </c>
      <c r="BE13" s="80">
        <v>0</v>
      </c>
      <c r="BF13" s="80">
        <v>0</v>
      </c>
      <c r="BG13" s="80">
        <v>0</v>
      </c>
      <c r="BH13" s="80">
        <v>0</v>
      </c>
      <c r="BI13" s="80">
        <v>0</v>
      </c>
      <c r="BJ13" s="80">
        <v>0</v>
      </c>
      <c r="BK13" s="80">
        <v>0</v>
      </c>
      <c r="BL13" s="80">
        <v>0</v>
      </c>
      <c r="BM13" s="80">
        <v>0</v>
      </c>
    </row>
    <row r="14" spans="1:65" ht="14.4" x14ac:dyDescent="0.3">
      <c r="A14" s="54" t="s">
        <v>18</v>
      </c>
      <c r="B14" s="55">
        <v>0</v>
      </c>
      <c r="C14" s="55">
        <v>0</v>
      </c>
      <c r="D14" s="55">
        <v>0</v>
      </c>
      <c r="E14" s="55">
        <v>0</v>
      </c>
      <c r="F14" s="55">
        <v>0</v>
      </c>
      <c r="G14" s="55">
        <v>0</v>
      </c>
      <c r="H14" s="55">
        <v>0</v>
      </c>
      <c r="I14" s="55">
        <v>0</v>
      </c>
      <c r="J14" s="55">
        <v>0</v>
      </c>
      <c r="K14" s="55">
        <v>0</v>
      </c>
      <c r="L14" s="55">
        <v>0</v>
      </c>
      <c r="M14" s="55">
        <v>0</v>
      </c>
      <c r="N14" s="55">
        <v>0</v>
      </c>
      <c r="O14" s="55">
        <v>0</v>
      </c>
      <c r="P14" s="55">
        <v>0</v>
      </c>
      <c r="Q14" s="55">
        <v>0</v>
      </c>
      <c r="R14" s="55">
        <v>0</v>
      </c>
      <c r="S14" s="55">
        <v>0</v>
      </c>
      <c r="T14" s="55">
        <v>0</v>
      </c>
      <c r="U14" s="55">
        <v>0</v>
      </c>
      <c r="V14" s="55">
        <v>0</v>
      </c>
      <c r="W14" s="55">
        <v>0</v>
      </c>
      <c r="X14" s="55">
        <v>0</v>
      </c>
      <c r="Y14" s="55">
        <v>0</v>
      </c>
      <c r="Z14" s="55">
        <v>0</v>
      </c>
      <c r="AA14" s="55">
        <v>0</v>
      </c>
      <c r="AB14" s="55">
        <v>0</v>
      </c>
      <c r="AC14" s="55">
        <v>0</v>
      </c>
      <c r="AD14" s="55">
        <v>0</v>
      </c>
      <c r="AE14" s="56">
        <v>0</v>
      </c>
      <c r="AF14" s="56">
        <v>0</v>
      </c>
      <c r="AH14" s="80" t="s">
        <v>18</v>
      </c>
      <c r="AI14" s="80">
        <v>0</v>
      </c>
      <c r="AJ14" s="80">
        <v>0</v>
      </c>
      <c r="AK14" s="80">
        <v>0</v>
      </c>
      <c r="AL14" s="80">
        <v>0</v>
      </c>
      <c r="AM14" s="80">
        <v>0</v>
      </c>
      <c r="AN14" s="80">
        <v>0</v>
      </c>
      <c r="AO14" s="80">
        <v>0</v>
      </c>
      <c r="AP14" s="80">
        <v>0</v>
      </c>
      <c r="AQ14" s="80">
        <v>0</v>
      </c>
      <c r="AR14" s="80">
        <v>0</v>
      </c>
      <c r="AS14" s="80">
        <v>0</v>
      </c>
      <c r="AT14" s="80">
        <v>0</v>
      </c>
      <c r="AU14" s="80">
        <v>0</v>
      </c>
      <c r="AV14" s="80">
        <v>0</v>
      </c>
      <c r="AW14" s="80">
        <v>0</v>
      </c>
      <c r="AX14" s="80">
        <v>0</v>
      </c>
      <c r="AY14" s="80">
        <v>0</v>
      </c>
      <c r="AZ14" s="80">
        <v>0</v>
      </c>
      <c r="BA14" s="80">
        <v>0</v>
      </c>
      <c r="BB14" s="80">
        <v>0</v>
      </c>
      <c r="BC14" s="80">
        <v>0</v>
      </c>
      <c r="BD14" s="80">
        <v>0</v>
      </c>
      <c r="BE14" s="80">
        <v>0</v>
      </c>
      <c r="BF14" s="80">
        <v>0</v>
      </c>
      <c r="BG14" s="80">
        <v>0</v>
      </c>
      <c r="BH14" s="80">
        <v>0</v>
      </c>
      <c r="BI14" s="80">
        <v>0</v>
      </c>
      <c r="BJ14" s="80">
        <v>0</v>
      </c>
      <c r="BK14" s="80">
        <v>0</v>
      </c>
      <c r="BL14" s="80">
        <v>0</v>
      </c>
      <c r="BM14" s="80">
        <v>0</v>
      </c>
    </row>
    <row r="15" spans="1:65" ht="14.4" x14ac:dyDescent="0.3">
      <c r="A15" s="54" t="s">
        <v>22</v>
      </c>
      <c r="B15" s="55">
        <v>0</v>
      </c>
      <c r="C15" s="55">
        <v>0</v>
      </c>
      <c r="D15" s="55">
        <v>0</v>
      </c>
      <c r="E15" s="55">
        <v>0</v>
      </c>
      <c r="F15" s="55">
        <v>0</v>
      </c>
      <c r="G15" s="55">
        <v>0</v>
      </c>
      <c r="H15" s="55">
        <v>0</v>
      </c>
      <c r="I15" s="55">
        <v>0</v>
      </c>
      <c r="J15" s="55">
        <v>0</v>
      </c>
      <c r="K15" s="55">
        <v>0</v>
      </c>
      <c r="L15" s="55">
        <v>0</v>
      </c>
      <c r="M15" s="55">
        <v>0</v>
      </c>
      <c r="N15" s="55">
        <v>0</v>
      </c>
      <c r="O15" s="55">
        <v>0</v>
      </c>
      <c r="P15" s="55">
        <v>0</v>
      </c>
      <c r="Q15" s="55">
        <v>0</v>
      </c>
      <c r="R15" s="55">
        <v>0</v>
      </c>
      <c r="S15" s="55">
        <v>0</v>
      </c>
      <c r="T15" s="55">
        <v>0</v>
      </c>
      <c r="U15" s="55">
        <v>0</v>
      </c>
      <c r="V15" s="55">
        <v>0</v>
      </c>
      <c r="W15" s="55">
        <v>0</v>
      </c>
      <c r="X15" s="55">
        <v>0</v>
      </c>
      <c r="Y15" s="55">
        <v>0</v>
      </c>
      <c r="Z15" s="55">
        <v>0</v>
      </c>
      <c r="AA15" s="55">
        <v>0</v>
      </c>
      <c r="AB15" s="55">
        <v>0</v>
      </c>
      <c r="AC15" s="55">
        <v>0</v>
      </c>
      <c r="AD15" s="55">
        <v>0</v>
      </c>
      <c r="AE15" s="56">
        <v>0</v>
      </c>
      <c r="AF15" s="56">
        <v>0</v>
      </c>
      <c r="AH15" s="80" t="s">
        <v>22</v>
      </c>
      <c r="AI15" s="80">
        <v>0</v>
      </c>
      <c r="AJ15" s="80">
        <v>0</v>
      </c>
      <c r="AK15" s="80">
        <v>0</v>
      </c>
      <c r="AL15" s="80">
        <v>0</v>
      </c>
      <c r="AM15" s="80">
        <v>0</v>
      </c>
      <c r="AN15" s="80">
        <v>0</v>
      </c>
      <c r="AO15" s="80">
        <v>0</v>
      </c>
      <c r="AP15" s="80">
        <v>0</v>
      </c>
      <c r="AQ15" s="80">
        <v>0</v>
      </c>
      <c r="AR15" s="80">
        <v>0</v>
      </c>
      <c r="AS15" s="80">
        <v>0</v>
      </c>
      <c r="AT15" s="80">
        <v>0</v>
      </c>
      <c r="AU15" s="80">
        <v>0</v>
      </c>
      <c r="AV15" s="80">
        <v>0</v>
      </c>
      <c r="AW15" s="80">
        <v>0</v>
      </c>
      <c r="AX15" s="80">
        <v>0</v>
      </c>
      <c r="AY15" s="80">
        <v>0</v>
      </c>
      <c r="AZ15" s="80">
        <v>0</v>
      </c>
      <c r="BA15" s="80">
        <v>0</v>
      </c>
      <c r="BB15" s="80">
        <v>0</v>
      </c>
      <c r="BC15" s="80">
        <v>0</v>
      </c>
      <c r="BD15" s="80">
        <v>0</v>
      </c>
      <c r="BE15" s="80">
        <v>0</v>
      </c>
      <c r="BF15" s="80">
        <v>0</v>
      </c>
      <c r="BG15" s="80">
        <v>0</v>
      </c>
      <c r="BH15" s="80">
        <v>0</v>
      </c>
      <c r="BI15" s="80">
        <v>0</v>
      </c>
      <c r="BJ15" s="80">
        <v>0</v>
      </c>
      <c r="BK15" s="80">
        <v>0</v>
      </c>
      <c r="BL15" s="80">
        <v>0</v>
      </c>
      <c r="BM15" s="80">
        <v>0</v>
      </c>
    </row>
    <row r="16" spans="1:65" ht="14.4" x14ac:dyDescent="0.3">
      <c r="A16" s="54" t="s">
        <v>24</v>
      </c>
      <c r="B16" s="55">
        <v>0</v>
      </c>
      <c r="C16" s="55">
        <v>0</v>
      </c>
      <c r="D16" s="55">
        <v>0</v>
      </c>
      <c r="E16" s="55">
        <v>0</v>
      </c>
      <c r="F16" s="55">
        <v>0</v>
      </c>
      <c r="G16" s="55">
        <v>0</v>
      </c>
      <c r="H16" s="55">
        <v>0</v>
      </c>
      <c r="I16" s="55">
        <v>0</v>
      </c>
      <c r="J16" s="55">
        <v>0</v>
      </c>
      <c r="K16" s="55">
        <v>0</v>
      </c>
      <c r="L16" s="55">
        <v>0</v>
      </c>
      <c r="M16" s="55">
        <v>0</v>
      </c>
      <c r="N16" s="55">
        <v>0</v>
      </c>
      <c r="O16" s="55">
        <v>0</v>
      </c>
      <c r="P16" s="55">
        <v>0</v>
      </c>
      <c r="Q16" s="55">
        <v>3</v>
      </c>
      <c r="R16" s="55">
        <v>9</v>
      </c>
      <c r="S16" s="55">
        <v>10</v>
      </c>
      <c r="T16" s="55">
        <v>596</v>
      </c>
      <c r="U16" s="55">
        <v>2388</v>
      </c>
      <c r="V16" s="55">
        <v>2329</v>
      </c>
      <c r="W16" s="55">
        <v>1875</v>
      </c>
      <c r="X16" s="55">
        <v>1423</v>
      </c>
      <c r="Y16" s="55">
        <v>1347</v>
      </c>
      <c r="Z16" s="55">
        <v>2137</v>
      </c>
      <c r="AA16" s="55">
        <v>2334</v>
      </c>
      <c r="AB16" s="55">
        <v>2700</v>
      </c>
      <c r="AC16" s="55">
        <v>2530</v>
      </c>
      <c r="AD16" s="55">
        <v>2413</v>
      </c>
      <c r="AE16" s="56">
        <v>2792</v>
      </c>
      <c r="AF16" s="56">
        <v>2792</v>
      </c>
      <c r="AH16" s="80" t="s">
        <v>24</v>
      </c>
      <c r="AI16" s="80">
        <v>0</v>
      </c>
      <c r="AJ16" s="80">
        <v>0</v>
      </c>
      <c r="AK16" s="80">
        <v>0</v>
      </c>
      <c r="AL16" s="80">
        <v>0</v>
      </c>
      <c r="AM16" s="80">
        <v>0</v>
      </c>
      <c r="AN16" s="80">
        <v>0</v>
      </c>
      <c r="AO16" s="80">
        <v>0</v>
      </c>
      <c r="AP16" s="80">
        <v>0</v>
      </c>
      <c r="AQ16" s="80">
        <v>0</v>
      </c>
      <c r="AR16" s="80">
        <v>0</v>
      </c>
      <c r="AS16" s="80">
        <v>0</v>
      </c>
      <c r="AT16" s="80">
        <v>0</v>
      </c>
      <c r="AU16" s="80">
        <v>0</v>
      </c>
      <c r="AV16" s="80">
        <v>0</v>
      </c>
      <c r="AW16" s="80">
        <v>0</v>
      </c>
      <c r="AX16" s="80">
        <v>3.2271597766805432E-5</v>
      </c>
      <c r="AY16" s="80">
        <v>7.7390063115895922E-5</v>
      </c>
      <c r="AZ16" s="80">
        <v>6.4406845159503546E-5</v>
      </c>
      <c r="BA16" s="80">
        <v>2.6890816966481227E-3</v>
      </c>
      <c r="BB16" s="80">
        <v>9.1696617823242097E-3</v>
      </c>
      <c r="BC16" s="80">
        <v>7.3558905554660676E-3</v>
      </c>
      <c r="BD16" s="80">
        <v>5.6536186174414886E-3</v>
      </c>
      <c r="BE16" s="80">
        <v>4.5215656119524392E-3</v>
      </c>
      <c r="BF16" s="80">
        <v>4.2560183005627295E-3</v>
      </c>
      <c r="BG16" s="80">
        <v>6.2708895155539771E-3</v>
      </c>
      <c r="BH16" s="80">
        <v>6.6202812059463403E-3</v>
      </c>
      <c r="BI16" s="80">
        <v>7.3573291260310477E-3</v>
      </c>
      <c r="BJ16" s="80">
        <v>6.6678087155902857E-3</v>
      </c>
      <c r="BK16" s="80">
        <v>6.2981726685929209E-3</v>
      </c>
      <c r="BL16" s="80">
        <v>7.4318964645254714E-3</v>
      </c>
      <c r="BM16" s="80">
        <v>7.4318964645254714E-3</v>
      </c>
    </row>
    <row r="17" spans="1:65" ht="14.4" x14ac:dyDescent="0.3">
      <c r="A17" s="54" t="s">
        <v>28</v>
      </c>
      <c r="B17" s="55">
        <v>0</v>
      </c>
      <c r="C17" s="55">
        <v>0</v>
      </c>
      <c r="D17" s="55">
        <v>0</v>
      </c>
      <c r="E17" s="55">
        <v>0</v>
      </c>
      <c r="F17" s="55">
        <v>0</v>
      </c>
      <c r="G17" s="55">
        <v>0</v>
      </c>
      <c r="H17" s="55">
        <v>0</v>
      </c>
      <c r="I17" s="55">
        <v>0</v>
      </c>
      <c r="J17" s="55">
        <v>0</v>
      </c>
      <c r="K17" s="55">
        <v>0</v>
      </c>
      <c r="L17" s="55">
        <v>0</v>
      </c>
      <c r="M17" s="55">
        <v>0</v>
      </c>
      <c r="N17" s="55">
        <v>0</v>
      </c>
      <c r="O17" s="55">
        <v>0</v>
      </c>
      <c r="P17" s="55">
        <v>0</v>
      </c>
      <c r="Q17" s="55">
        <v>0</v>
      </c>
      <c r="R17" s="55">
        <v>0</v>
      </c>
      <c r="S17" s="55">
        <v>0</v>
      </c>
      <c r="T17" s="55">
        <v>0</v>
      </c>
      <c r="U17" s="55">
        <v>0</v>
      </c>
      <c r="V17" s="55">
        <v>0</v>
      </c>
      <c r="W17" s="55">
        <v>0</v>
      </c>
      <c r="X17" s="55">
        <v>0</v>
      </c>
      <c r="Y17" s="55">
        <v>0</v>
      </c>
      <c r="Z17" s="55">
        <v>0</v>
      </c>
      <c r="AA17" s="55">
        <v>0</v>
      </c>
      <c r="AB17" s="55">
        <v>0</v>
      </c>
      <c r="AC17" s="55">
        <v>0</v>
      </c>
      <c r="AD17" s="55">
        <v>0</v>
      </c>
      <c r="AE17" s="56">
        <v>0</v>
      </c>
      <c r="AF17" s="56">
        <v>0</v>
      </c>
      <c r="AH17" s="80" t="s">
        <v>28</v>
      </c>
      <c r="AI17" s="80">
        <v>0</v>
      </c>
      <c r="AJ17" s="80">
        <v>0</v>
      </c>
      <c r="AK17" s="80">
        <v>0</v>
      </c>
      <c r="AL17" s="80">
        <v>0</v>
      </c>
      <c r="AM17" s="80">
        <v>0</v>
      </c>
      <c r="AN17" s="80">
        <v>0</v>
      </c>
      <c r="AO17" s="80">
        <v>0</v>
      </c>
      <c r="AP17" s="80">
        <v>0</v>
      </c>
      <c r="AQ17" s="80">
        <v>0</v>
      </c>
      <c r="AR17" s="80">
        <v>0</v>
      </c>
      <c r="AS17" s="80">
        <v>0</v>
      </c>
      <c r="AT17" s="80">
        <v>0</v>
      </c>
      <c r="AU17" s="80">
        <v>0</v>
      </c>
      <c r="AV17" s="80">
        <v>0</v>
      </c>
      <c r="AW17" s="80">
        <v>0</v>
      </c>
      <c r="AX17" s="80">
        <v>0</v>
      </c>
      <c r="AY17" s="80">
        <v>0</v>
      </c>
      <c r="AZ17" s="80">
        <v>0</v>
      </c>
      <c r="BA17" s="80">
        <v>0</v>
      </c>
      <c r="BB17" s="80">
        <v>0</v>
      </c>
      <c r="BC17" s="80">
        <v>0</v>
      </c>
      <c r="BD17" s="80">
        <v>0</v>
      </c>
      <c r="BE17" s="80">
        <v>0</v>
      </c>
      <c r="BF17" s="80">
        <v>0</v>
      </c>
      <c r="BG17" s="80">
        <v>0</v>
      </c>
      <c r="BH17" s="80">
        <v>0</v>
      </c>
      <c r="BI17" s="80">
        <v>0</v>
      </c>
      <c r="BJ17" s="80">
        <v>0</v>
      </c>
      <c r="BK17" s="80">
        <v>0</v>
      </c>
      <c r="BL17" s="80">
        <v>0</v>
      </c>
      <c r="BM17" s="80">
        <v>0</v>
      </c>
    </row>
    <row r="18" spans="1:65" ht="14.4" x14ac:dyDescent="0.3">
      <c r="A18" s="54" t="s">
        <v>36</v>
      </c>
      <c r="B18" s="55">
        <v>5060</v>
      </c>
      <c r="C18" s="55">
        <v>5655</v>
      </c>
      <c r="D18" s="55">
        <v>7143</v>
      </c>
      <c r="E18" s="55">
        <v>8929</v>
      </c>
      <c r="F18" s="55">
        <v>10095</v>
      </c>
      <c r="G18" s="55">
        <v>10095</v>
      </c>
      <c r="H18" s="55">
        <v>10095</v>
      </c>
      <c r="I18" s="55">
        <v>10095</v>
      </c>
      <c r="J18" s="55">
        <v>10095</v>
      </c>
      <c r="K18" s="55">
        <v>10476</v>
      </c>
      <c r="L18" s="55">
        <v>10476</v>
      </c>
      <c r="M18" s="55">
        <v>10476</v>
      </c>
      <c r="N18" s="55">
        <v>10476</v>
      </c>
      <c r="O18" s="55">
        <v>14238</v>
      </c>
      <c r="P18" s="55">
        <v>20452</v>
      </c>
      <c r="Q18" s="55">
        <v>26190</v>
      </c>
      <c r="R18" s="55">
        <v>35714</v>
      </c>
      <c r="S18" s="55">
        <v>46548</v>
      </c>
      <c r="T18" s="55">
        <v>56123</v>
      </c>
      <c r="U18" s="55">
        <v>74000</v>
      </c>
      <c r="V18" s="55">
        <v>84071</v>
      </c>
      <c r="W18" s="55">
        <v>89315</v>
      </c>
      <c r="X18" s="55">
        <v>86265</v>
      </c>
      <c r="Y18" s="55">
        <v>87238</v>
      </c>
      <c r="Z18" s="55">
        <v>89188</v>
      </c>
      <c r="AA18" s="55">
        <v>94058</v>
      </c>
      <c r="AB18" s="55">
        <v>95983</v>
      </c>
      <c r="AC18" s="55">
        <v>100558</v>
      </c>
      <c r="AD18" s="55">
        <v>104035</v>
      </c>
      <c r="AE18" s="56">
        <v>104135</v>
      </c>
      <c r="AF18" s="56">
        <v>104135</v>
      </c>
      <c r="AH18" s="80" t="s">
        <v>36</v>
      </c>
      <c r="AI18" s="80">
        <v>0.2842377260981912</v>
      </c>
      <c r="AJ18" s="80">
        <v>0.27415523343190962</v>
      </c>
      <c r="AK18" s="80">
        <v>0.30456657996844755</v>
      </c>
      <c r="AL18" s="80">
        <v>0.32487993014117306</v>
      </c>
      <c r="AM18" s="80">
        <v>0.3289452246733357</v>
      </c>
      <c r="AN18" s="80">
        <v>0.31229698375870069</v>
      </c>
      <c r="AO18" s="80">
        <v>0.43554232461817238</v>
      </c>
      <c r="AP18" s="80">
        <v>0.32910608332789987</v>
      </c>
      <c r="AQ18" s="80">
        <v>0.30176665769886107</v>
      </c>
      <c r="AR18" s="80">
        <v>0.30033542616324072</v>
      </c>
      <c r="AS18" s="80">
        <v>0.27120925777306032</v>
      </c>
      <c r="AT18" s="80">
        <v>0.24926239649757304</v>
      </c>
      <c r="AU18" s="80">
        <v>0.20558913572493917</v>
      </c>
      <c r="AV18" s="80">
        <v>0.21323309171509017</v>
      </c>
      <c r="AW18" s="80">
        <v>0.25231315847911373</v>
      </c>
      <c r="AX18" s="80">
        <v>0.28173104850421143</v>
      </c>
      <c r="AY18" s="80">
        <v>0.30710096823567856</v>
      </c>
      <c r="AZ18" s="80">
        <v>0.29980098284845713</v>
      </c>
      <c r="BA18" s="80">
        <v>0.25322035580701779</v>
      </c>
      <c r="BB18" s="80">
        <v>0.28415199827972842</v>
      </c>
      <c r="BC18" s="80">
        <v>0.26552901455070321</v>
      </c>
      <c r="BD18" s="80">
        <v>0.26930823830228617</v>
      </c>
      <c r="BE18" s="80">
        <v>0.27410601371403875</v>
      </c>
      <c r="BF18" s="80">
        <v>0.27563958760541307</v>
      </c>
      <c r="BG18" s="80">
        <v>0.26171646893459438</v>
      </c>
      <c r="BH18" s="80">
        <v>0.26679109240312804</v>
      </c>
      <c r="BI18" s="80">
        <v>0.26154760055697707</v>
      </c>
      <c r="BJ18" s="80">
        <v>0.26502035921831146</v>
      </c>
      <c r="BK18" s="80">
        <v>0.27154181250603587</v>
      </c>
      <c r="BL18" s="80">
        <v>0.27719216989017192</v>
      </c>
      <c r="BM18" s="80">
        <v>0.27719216989017192</v>
      </c>
    </row>
    <row r="19" spans="1:65" ht="14.4" x14ac:dyDescent="0.3">
      <c r="A19" s="54" t="s">
        <v>30</v>
      </c>
      <c r="B19" s="55">
        <v>111</v>
      </c>
      <c r="C19" s="55">
        <v>130</v>
      </c>
      <c r="D19" s="55">
        <v>116</v>
      </c>
      <c r="E19" s="55">
        <v>117</v>
      </c>
      <c r="F19" s="55">
        <v>143</v>
      </c>
      <c r="G19" s="55">
        <v>135</v>
      </c>
      <c r="H19" s="55">
        <v>55</v>
      </c>
      <c r="I19" s="55">
        <v>95</v>
      </c>
      <c r="J19" s="55">
        <v>110</v>
      </c>
      <c r="K19" s="55">
        <v>100</v>
      </c>
      <c r="L19" s="55">
        <v>118</v>
      </c>
      <c r="M19" s="55">
        <v>128</v>
      </c>
      <c r="N19" s="55">
        <v>171</v>
      </c>
      <c r="O19" s="55">
        <v>198</v>
      </c>
      <c r="P19" s="55">
        <v>87</v>
      </c>
      <c r="Q19" s="55">
        <v>0</v>
      </c>
      <c r="R19" s="55">
        <v>0</v>
      </c>
      <c r="S19" s="55">
        <v>40</v>
      </c>
      <c r="T19" s="55">
        <v>876</v>
      </c>
      <c r="U19" s="55">
        <v>293</v>
      </c>
      <c r="V19" s="55">
        <v>1452</v>
      </c>
      <c r="W19" s="55">
        <v>1479</v>
      </c>
      <c r="X19" s="55">
        <v>1391</v>
      </c>
      <c r="Y19" s="55">
        <v>1379</v>
      </c>
      <c r="Z19" s="55">
        <v>1589</v>
      </c>
      <c r="AA19" s="55">
        <v>1554</v>
      </c>
      <c r="AB19" s="55">
        <v>1615</v>
      </c>
      <c r="AC19" s="55">
        <v>1643</v>
      </c>
      <c r="AD19" s="55">
        <v>1633</v>
      </c>
      <c r="AE19" s="56">
        <v>1571</v>
      </c>
      <c r="AF19" s="56">
        <v>1571</v>
      </c>
      <c r="AH19" s="80" t="s">
        <v>30</v>
      </c>
      <c r="AI19" s="80">
        <v>6.2352544657903602E-3</v>
      </c>
      <c r="AJ19" s="80">
        <v>6.3024191593542443E-3</v>
      </c>
      <c r="AK19" s="80">
        <v>4.9460623374408394E-3</v>
      </c>
      <c r="AL19" s="80">
        <v>4.2570222675010917E-3</v>
      </c>
      <c r="AM19" s="80">
        <v>4.6596500374727103E-3</v>
      </c>
      <c r="AN19" s="80">
        <v>4.1763341067285386E-3</v>
      </c>
      <c r="AO19" s="80">
        <v>2.3729398567607215E-3</v>
      </c>
      <c r="AP19" s="80">
        <v>3.0970854795592359E-3</v>
      </c>
      <c r="AQ19" s="80">
        <v>3.288195378590859E-3</v>
      </c>
      <c r="AR19" s="80">
        <v>2.8668902841088272E-3</v>
      </c>
      <c r="AS19" s="80">
        <v>3.0548580008802131E-3</v>
      </c>
      <c r="AT19" s="80">
        <v>3.0455886551822593E-3</v>
      </c>
      <c r="AU19" s="80">
        <v>3.3558364078813095E-3</v>
      </c>
      <c r="AV19" s="80">
        <v>2.9653148026118734E-3</v>
      </c>
      <c r="AW19" s="80">
        <v>1.0733055343087666E-3</v>
      </c>
      <c r="AX19" s="80">
        <v>0</v>
      </c>
      <c r="AY19" s="80">
        <v>0</v>
      </c>
      <c r="AZ19" s="80">
        <v>2.5762738063801418E-4</v>
      </c>
      <c r="BA19" s="80">
        <v>3.9524086682277779E-3</v>
      </c>
      <c r="BB19" s="80">
        <v>1.1250883175129788E-3</v>
      </c>
      <c r="BC19" s="80">
        <v>4.5859824330342341E-3</v>
      </c>
      <c r="BD19" s="80">
        <v>4.4595743654378467E-3</v>
      </c>
      <c r="BE19" s="80">
        <v>4.4198859917258205E-3</v>
      </c>
      <c r="BF19" s="80">
        <v>4.3571263819420962E-3</v>
      </c>
      <c r="BG19" s="80">
        <v>4.6628186430581519E-3</v>
      </c>
      <c r="BH19" s="80">
        <v>4.407847898046535E-3</v>
      </c>
      <c r="BI19" s="80">
        <v>4.4007727920519048E-3</v>
      </c>
      <c r="BJ19" s="80">
        <v>4.3301224188596202E-3</v>
      </c>
      <c r="BK19" s="80">
        <v>4.2622942261965353E-3</v>
      </c>
      <c r="BL19" s="80">
        <v>4.1817726883128636E-3</v>
      </c>
      <c r="BM19" s="80">
        <v>4.1817726883128636E-3</v>
      </c>
    </row>
    <row r="20" spans="1:65" ht="14.4" x14ac:dyDescent="0.3">
      <c r="A20" s="54" t="s">
        <v>32</v>
      </c>
      <c r="B20" s="55">
        <v>7305</v>
      </c>
      <c r="C20" s="55">
        <v>8571</v>
      </c>
      <c r="D20" s="55">
        <v>9815</v>
      </c>
      <c r="E20" s="55">
        <v>10713</v>
      </c>
      <c r="F20" s="55">
        <v>11376</v>
      </c>
      <c r="G20" s="55">
        <v>10937</v>
      </c>
      <c r="H20" s="55">
        <v>4491</v>
      </c>
      <c r="I20" s="55">
        <v>7943</v>
      </c>
      <c r="J20" s="55">
        <v>9365</v>
      </c>
      <c r="K20" s="55">
        <v>8674</v>
      </c>
      <c r="L20" s="55">
        <v>10399</v>
      </c>
      <c r="M20" s="55">
        <v>11385</v>
      </c>
      <c r="N20" s="55">
        <v>15547</v>
      </c>
      <c r="O20" s="55">
        <v>18697</v>
      </c>
      <c r="P20" s="55">
        <v>17698</v>
      </c>
      <c r="Q20" s="55">
        <v>17059</v>
      </c>
      <c r="R20" s="55">
        <v>17569</v>
      </c>
      <c r="S20" s="55">
        <v>21566</v>
      </c>
      <c r="T20" s="55">
        <v>23988</v>
      </c>
      <c r="U20" s="55">
        <v>30498</v>
      </c>
      <c r="V20" s="55">
        <v>35621</v>
      </c>
      <c r="W20" s="55">
        <v>35493</v>
      </c>
      <c r="X20" s="55">
        <v>35647</v>
      </c>
      <c r="Y20" s="55">
        <v>36403</v>
      </c>
      <c r="Z20" s="55">
        <v>37807</v>
      </c>
      <c r="AA20" s="55">
        <v>37062</v>
      </c>
      <c r="AB20" s="55">
        <v>41078</v>
      </c>
      <c r="AC20" s="55">
        <v>39548</v>
      </c>
      <c r="AD20" s="55">
        <v>36449</v>
      </c>
      <c r="AE20" s="56">
        <v>35260</v>
      </c>
      <c r="AF20" s="56">
        <v>35260</v>
      </c>
      <c r="AH20" s="80" t="s">
        <v>32</v>
      </c>
      <c r="AI20" s="80">
        <v>0.41034715200539268</v>
      </c>
      <c r="AJ20" s="80">
        <v>0.41552334319096329</v>
      </c>
      <c r="AK20" s="80">
        <v>0.41849656760329168</v>
      </c>
      <c r="AL20" s="80">
        <v>0.3897904235191384</v>
      </c>
      <c r="AM20" s="80">
        <v>0.37068656521880805</v>
      </c>
      <c r="AN20" s="80">
        <v>0.3383449342614076</v>
      </c>
      <c r="AO20" s="80">
        <v>0.19376132539477089</v>
      </c>
      <c r="AP20" s="80">
        <v>0.25894894699093696</v>
      </c>
      <c r="AQ20" s="80">
        <v>0.27994499745912177</v>
      </c>
      <c r="AR20" s="80">
        <v>0.24867406324359967</v>
      </c>
      <c r="AS20" s="80">
        <v>0.2692158334843503</v>
      </c>
      <c r="AT20" s="80">
        <v>0.27089083468164082</v>
      </c>
      <c r="AU20" s="80">
        <v>0.30510636627678783</v>
      </c>
      <c r="AV20" s="80">
        <v>0.28001258012340502</v>
      </c>
      <c r="AW20" s="80">
        <v>0.21833748673789138</v>
      </c>
      <c r="AX20" s="80">
        <v>0.18350706210131129</v>
      </c>
      <c r="AY20" s="80">
        <v>0.1510740020981306</v>
      </c>
      <c r="AZ20" s="80">
        <v>0.13889980227098536</v>
      </c>
      <c r="BA20" s="80">
        <v>0.10823102640804559</v>
      </c>
      <c r="BB20" s="80">
        <v>0.11710902220993456</v>
      </c>
      <c r="BC20" s="80">
        <v>0.11250501394429231</v>
      </c>
      <c r="BD20" s="80">
        <v>0.10702073898072041</v>
      </c>
      <c r="BE20" s="80">
        <v>0.11326791944432088</v>
      </c>
      <c r="BF20" s="80">
        <v>0.11501992145165928</v>
      </c>
      <c r="BG20" s="80">
        <v>0.11094221802271841</v>
      </c>
      <c r="BH20" s="80">
        <v>0.1051246195607469</v>
      </c>
      <c r="BI20" s="80">
        <v>0.11193495031077903</v>
      </c>
      <c r="BJ20" s="80">
        <v>0.10422865576449195</v>
      </c>
      <c r="BK20" s="80">
        <v>9.5135555572956221E-2</v>
      </c>
      <c r="BL20" s="80">
        <v>9.3856973259014362E-2</v>
      </c>
      <c r="BM20" s="80">
        <v>9.3856973259014362E-2</v>
      </c>
    </row>
    <row r="21" spans="1:65" ht="14.4" x14ac:dyDescent="0.3">
      <c r="A21" s="54" t="s">
        <v>34</v>
      </c>
      <c r="B21" s="55">
        <v>1302</v>
      </c>
      <c r="C21" s="55">
        <v>1528</v>
      </c>
      <c r="D21" s="55">
        <v>1365</v>
      </c>
      <c r="E21" s="55">
        <v>1490</v>
      </c>
      <c r="F21" s="55">
        <v>1660</v>
      </c>
      <c r="G21" s="55">
        <v>1591</v>
      </c>
      <c r="H21" s="55">
        <v>651</v>
      </c>
      <c r="I21" s="55">
        <v>1148</v>
      </c>
      <c r="J21" s="55">
        <v>1350</v>
      </c>
      <c r="K21" s="55">
        <v>1247</v>
      </c>
      <c r="L21" s="55">
        <v>1491</v>
      </c>
      <c r="M21" s="55">
        <v>1628</v>
      </c>
      <c r="N21" s="55">
        <v>2210</v>
      </c>
      <c r="O21" s="55">
        <v>2593</v>
      </c>
      <c r="P21" s="55">
        <v>2357</v>
      </c>
      <c r="Q21" s="55">
        <v>2266</v>
      </c>
      <c r="R21" s="55">
        <v>2286</v>
      </c>
      <c r="S21" s="55">
        <v>6337</v>
      </c>
      <c r="T21" s="55">
        <v>13847</v>
      </c>
      <c r="U21" s="55">
        <v>16723</v>
      </c>
      <c r="V21" s="55">
        <v>22487</v>
      </c>
      <c r="W21" s="55">
        <v>23786</v>
      </c>
      <c r="X21" s="55">
        <v>20465</v>
      </c>
      <c r="Y21" s="55">
        <v>21749</v>
      </c>
      <c r="Z21" s="55">
        <v>23883</v>
      </c>
      <c r="AA21" s="55">
        <v>25175</v>
      </c>
      <c r="AB21" s="55">
        <v>27001</v>
      </c>
      <c r="AC21" s="55">
        <v>27471</v>
      </c>
      <c r="AD21" s="55">
        <v>28312</v>
      </c>
      <c r="AE21" s="56">
        <v>25137</v>
      </c>
      <c r="AF21" s="56">
        <v>25137</v>
      </c>
      <c r="AH21" s="80" t="s">
        <v>34</v>
      </c>
      <c r="AI21" s="80">
        <v>7.3137849679811254E-2</v>
      </c>
      <c r="AJ21" s="80">
        <v>7.4077665196102191E-2</v>
      </c>
      <c r="AK21" s="80">
        <v>5.8201509401782286E-2</v>
      </c>
      <c r="AL21" s="80">
        <v>5.4213360500654929E-2</v>
      </c>
      <c r="AM21" s="80">
        <v>5.409104239303985E-2</v>
      </c>
      <c r="AN21" s="80">
        <v>4.9218870843000771E-2</v>
      </c>
      <c r="AO21" s="80">
        <v>2.8086979031840539E-2</v>
      </c>
      <c r="AP21" s="80">
        <v>3.7425832952989506E-2</v>
      </c>
      <c r="AQ21" s="80">
        <v>4.0355125100887811E-2</v>
      </c>
      <c r="AR21" s="80">
        <v>3.5750121842837074E-2</v>
      </c>
      <c r="AS21" s="80">
        <v>3.8599943045020325E-2</v>
      </c>
      <c r="AT21" s="80">
        <v>3.8736080708099363E-2</v>
      </c>
      <c r="AU21" s="80">
        <v>4.3370751236360784E-2</v>
      </c>
      <c r="AV21" s="80">
        <v>3.8833642844305995E-2</v>
      </c>
      <c r="AW21" s="80">
        <v>2.9077944188112215E-2</v>
      </c>
      <c r="AX21" s="80">
        <v>2.4375813513193706E-2</v>
      </c>
      <c r="AY21" s="80">
        <v>1.9657076031437563E-2</v>
      </c>
      <c r="AZ21" s="80">
        <v>4.0814617777577403E-2</v>
      </c>
      <c r="BA21" s="80">
        <v>6.2476030626655299E-2</v>
      </c>
      <c r="BB21" s="80">
        <v>6.4214511719349984E-2</v>
      </c>
      <c r="BC21" s="80">
        <v>7.1022718300028112E-2</v>
      </c>
      <c r="BD21" s="80">
        <v>7.1721051965047064E-2</v>
      </c>
      <c r="BE21" s="80">
        <v>6.502729462305458E-2</v>
      </c>
      <c r="BF21" s="80">
        <v>6.8718739434995402E-2</v>
      </c>
      <c r="BG21" s="80">
        <v>7.0083132569010595E-2</v>
      </c>
      <c r="BH21" s="80">
        <v>7.140770323894563E-2</v>
      </c>
      <c r="BI21" s="80">
        <v>7.3576016197023822E-2</v>
      </c>
      <c r="BJ21" s="80">
        <v>7.2399752263233488E-2</v>
      </c>
      <c r="BK21" s="80">
        <v>7.3897167257854446E-2</v>
      </c>
      <c r="BL21" s="80">
        <v>6.6911024867040397E-2</v>
      </c>
      <c r="BM21" s="80">
        <v>6.6911024867040397E-2</v>
      </c>
    </row>
    <row r="22" spans="1:65" ht="14.4" x14ac:dyDescent="0.3">
      <c r="A22" s="54" t="s">
        <v>38</v>
      </c>
      <c r="B22" s="55">
        <v>469</v>
      </c>
      <c r="C22" s="55">
        <v>551</v>
      </c>
      <c r="D22" s="55">
        <v>492</v>
      </c>
      <c r="E22" s="55">
        <v>711</v>
      </c>
      <c r="F22" s="55">
        <v>770</v>
      </c>
      <c r="G22" s="55">
        <v>727</v>
      </c>
      <c r="H22" s="55">
        <v>294</v>
      </c>
      <c r="I22" s="55">
        <v>511</v>
      </c>
      <c r="J22" s="55">
        <v>592</v>
      </c>
      <c r="K22" s="55">
        <v>540</v>
      </c>
      <c r="L22" s="55">
        <v>636</v>
      </c>
      <c r="M22" s="55">
        <v>686</v>
      </c>
      <c r="N22" s="55">
        <v>1475</v>
      </c>
      <c r="O22" s="55">
        <v>2328</v>
      </c>
      <c r="P22" s="55">
        <v>2646</v>
      </c>
      <c r="Q22" s="55">
        <v>3143</v>
      </c>
      <c r="R22" s="55">
        <v>4164</v>
      </c>
      <c r="S22" s="55">
        <v>5530</v>
      </c>
      <c r="T22" s="55">
        <v>10573</v>
      </c>
      <c r="U22" s="55">
        <v>9781</v>
      </c>
      <c r="V22" s="55">
        <v>10818</v>
      </c>
      <c r="W22" s="55">
        <v>10860</v>
      </c>
      <c r="X22" s="55">
        <v>9648</v>
      </c>
      <c r="Y22" s="55">
        <v>9513</v>
      </c>
      <c r="Z22" s="55">
        <v>11678</v>
      </c>
      <c r="AA22" s="55">
        <v>11596</v>
      </c>
      <c r="AB22" s="55">
        <v>11854</v>
      </c>
      <c r="AC22" s="55">
        <v>12160</v>
      </c>
      <c r="AD22" s="55">
        <v>12526</v>
      </c>
      <c r="AE22" s="56">
        <v>12826</v>
      </c>
      <c r="AF22" s="56">
        <v>12826</v>
      </c>
      <c r="AH22" s="80" t="s">
        <v>38</v>
      </c>
      <c r="AI22" s="80">
        <v>2.6345354454555669E-2</v>
      </c>
      <c r="AJ22" s="80">
        <v>2.6712561206186067E-2</v>
      </c>
      <c r="AK22" s="80">
        <v>2.0978126465697352E-2</v>
      </c>
      <c r="AL22" s="80">
        <v>2.5869596856352785E-2</v>
      </c>
      <c r="AM22" s="80">
        <v>2.5090423278699207E-2</v>
      </c>
      <c r="AN22" s="80">
        <v>2.2490332559938129E-2</v>
      </c>
      <c r="AO22" s="80">
        <v>1.2684442143411856E-2</v>
      </c>
      <c r="AP22" s="80">
        <v>1.6659059790050206E-2</v>
      </c>
      <c r="AQ22" s="80">
        <v>1.7696469673870802E-2</v>
      </c>
      <c r="AR22" s="80">
        <v>1.5481207534187667E-2</v>
      </c>
      <c r="AS22" s="80">
        <v>1.6465166852201826E-2</v>
      </c>
      <c r="AT22" s="80">
        <v>1.6322451698867421E-2</v>
      </c>
      <c r="AU22" s="80">
        <v>2.8946542114765682E-2</v>
      </c>
      <c r="AV22" s="80">
        <v>3.4864913436769902E-2</v>
      </c>
      <c r="AW22" s="80">
        <v>3.264329245725283E-2</v>
      </c>
      <c r="AX22" s="80">
        <v>3.3809877260356495E-2</v>
      </c>
      <c r="AY22" s="80">
        <v>3.5805802534954509E-2</v>
      </c>
      <c r="AZ22" s="80">
        <v>3.5616985373205463E-2</v>
      </c>
      <c r="BA22" s="80">
        <v>4.7704128823256045E-2</v>
      </c>
      <c r="BB22" s="80">
        <v>3.7557982367216539E-2</v>
      </c>
      <c r="BC22" s="80">
        <v>3.4167464160168276E-2</v>
      </c>
      <c r="BD22" s="80">
        <v>3.27457590322211E-2</v>
      </c>
      <c r="BE22" s="80">
        <v>3.0656405498325465E-2</v>
      </c>
      <c r="BF22" s="80">
        <v>3.0057536817559946E-2</v>
      </c>
      <c r="BG22" s="80">
        <v>3.4268342425193894E-2</v>
      </c>
      <c r="BH22" s="80">
        <v>3.2891508510777101E-2</v>
      </c>
      <c r="BI22" s="80">
        <v>3.2301399799989645E-2</v>
      </c>
      <c r="BJ22" s="80">
        <v>3.2047649795090068E-2</v>
      </c>
      <c r="BK22" s="80">
        <v>3.2694119704432215E-2</v>
      </c>
      <c r="BL22" s="80">
        <v>3.414093984742253E-2</v>
      </c>
      <c r="BM22" s="80">
        <v>3.414093984742253E-2</v>
      </c>
    </row>
    <row r="23" spans="1:65" ht="14.4" x14ac:dyDescent="0.3">
      <c r="A23" s="54" t="s">
        <v>40</v>
      </c>
      <c r="B23" s="55">
        <v>0</v>
      </c>
      <c r="C23" s="55">
        <v>0</v>
      </c>
      <c r="D23" s="55">
        <v>0</v>
      </c>
      <c r="E23" s="55">
        <v>0</v>
      </c>
      <c r="F23" s="55">
        <v>0</v>
      </c>
      <c r="G23" s="55">
        <v>0</v>
      </c>
      <c r="H23" s="55">
        <v>0</v>
      </c>
      <c r="I23" s="55">
        <v>0</v>
      </c>
      <c r="J23" s="55">
        <v>0</v>
      </c>
      <c r="K23" s="55">
        <v>0</v>
      </c>
      <c r="L23" s="55">
        <v>0</v>
      </c>
      <c r="M23" s="55">
        <v>0</v>
      </c>
      <c r="N23" s="55">
        <v>0</v>
      </c>
      <c r="O23" s="55">
        <v>0</v>
      </c>
      <c r="P23" s="55">
        <v>587</v>
      </c>
      <c r="Q23" s="55">
        <v>570</v>
      </c>
      <c r="R23" s="55">
        <v>709</v>
      </c>
      <c r="S23" s="55">
        <v>848</v>
      </c>
      <c r="T23" s="55">
        <v>830</v>
      </c>
      <c r="U23" s="55">
        <v>842</v>
      </c>
      <c r="V23" s="55">
        <v>814</v>
      </c>
      <c r="W23" s="55">
        <v>702</v>
      </c>
      <c r="X23" s="55">
        <v>630</v>
      </c>
      <c r="Y23" s="55">
        <v>654</v>
      </c>
      <c r="Z23" s="55">
        <v>658</v>
      </c>
      <c r="AA23" s="55">
        <v>652</v>
      </c>
      <c r="AB23" s="55">
        <v>708</v>
      </c>
      <c r="AC23" s="55">
        <v>713</v>
      </c>
      <c r="AD23" s="55">
        <v>700</v>
      </c>
      <c r="AE23" s="56">
        <v>844</v>
      </c>
      <c r="AF23" s="56">
        <v>844</v>
      </c>
      <c r="AH23" s="80" t="s">
        <v>40</v>
      </c>
      <c r="AI23" s="80">
        <v>0</v>
      </c>
      <c r="AJ23" s="80">
        <v>0</v>
      </c>
      <c r="AK23" s="80">
        <v>0</v>
      </c>
      <c r="AL23" s="80">
        <v>0</v>
      </c>
      <c r="AM23" s="80">
        <v>0</v>
      </c>
      <c r="AN23" s="80">
        <v>0</v>
      </c>
      <c r="AO23" s="80">
        <v>0</v>
      </c>
      <c r="AP23" s="80">
        <v>0</v>
      </c>
      <c r="AQ23" s="80">
        <v>0</v>
      </c>
      <c r="AR23" s="80">
        <v>0</v>
      </c>
      <c r="AS23" s="80">
        <v>0</v>
      </c>
      <c r="AT23" s="80">
        <v>0</v>
      </c>
      <c r="AU23" s="80">
        <v>0</v>
      </c>
      <c r="AV23" s="80">
        <v>0</v>
      </c>
      <c r="AW23" s="80">
        <v>7.2417281452786895E-3</v>
      </c>
      <c r="AX23" s="80">
        <v>6.1316035756930325E-3</v>
      </c>
      <c r="AY23" s="80">
        <v>6.0966171943522456E-3</v>
      </c>
      <c r="AZ23" s="80">
        <v>5.4617004695259016E-3</v>
      </c>
      <c r="BA23" s="80">
        <v>3.7448620943254058E-3</v>
      </c>
      <c r="BB23" s="80">
        <v>3.2331889533990725E-3</v>
      </c>
      <c r="BC23" s="80">
        <v>2.570929545791919E-3</v>
      </c>
      <c r="BD23" s="80">
        <v>2.1167148103700935E-3</v>
      </c>
      <c r="BE23" s="80">
        <v>2.0018175232115508E-3</v>
      </c>
      <c r="BF23" s="80">
        <v>2.066396413190813E-3</v>
      </c>
      <c r="BG23" s="80">
        <v>1.930858821354477E-3</v>
      </c>
      <c r="BH23" s="80">
        <v>1.8493673291675294E-3</v>
      </c>
      <c r="BI23" s="80">
        <v>1.9292551930481414E-3</v>
      </c>
      <c r="BJ23" s="80">
        <v>1.8791097289390804E-3</v>
      </c>
      <c r="BK23" s="80">
        <v>1.8270703970223972E-3</v>
      </c>
      <c r="BL23" s="80">
        <v>2.2466048051789033E-3</v>
      </c>
      <c r="BM23" s="80">
        <v>2.2466048051789033E-3</v>
      </c>
    </row>
    <row r="24" spans="1:65" ht="14.4" x14ac:dyDescent="0.3">
      <c r="A24" s="54" t="s">
        <v>42</v>
      </c>
      <c r="B24" s="55">
        <v>0</v>
      </c>
      <c r="C24" s="55">
        <v>0</v>
      </c>
      <c r="D24" s="55">
        <v>0</v>
      </c>
      <c r="E24" s="55">
        <v>0</v>
      </c>
      <c r="F24" s="55">
        <v>0</v>
      </c>
      <c r="G24" s="55">
        <v>0</v>
      </c>
      <c r="H24" s="55">
        <v>0</v>
      </c>
      <c r="I24" s="55">
        <v>0</v>
      </c>
      <c r="J24" s="55">
        <v>0</v>
      </c>
      <c r="K24" s="55">
        <v>0</v>
      </c>
      <c r="L24" s="55">
        <v>0</v>
      </c>
      <c r="M24" s="55">
        <v>0</v>
      </c>
      <c r="N24" s="55">
        <v>0</v>
      </c>
      <c r="O24" s="55">
        <v>0</v>
      </c>
      <c r="P24" s="55">
        <v>0</v>
      </c>
      <c r="Q24" s="55">
        <v>0</v>
      </c>
      <c r="R24" s="55">
        <v>0</v>
      </c>
      <c r="S24" s="55">
        <v>0</v>
      </c>
      <c r="T24" s="55">
        <v>23</v>
      </c>
      <c r="U24" s="55">
        <v>36</v>
      </c>
      <c r="V24" s="55">
        <v>30</v>
      </c>
      <c r="W24" s="55">
        <v>28</v>
      </c>
      <c r="X24" s="55">
        <v>29</v>
      </c>
      <c r="Y24" s="55">
        <v>36</v>
      </c>
      <c r="Z24" s="55">
        <v>33</v>
      </c>
      <c r="AA24" s="55">
        <v>0</v>
      </c>
      <c r="AB24" s="55">
        <v>0</v>
      </c>
      <c r="AC24" s="55">
        <v>0</v>
      </c>
      <c r="AD24" s="55">
        <v>0</v>
      </c>
      <c r="AE24" s="56">
        <v>0</v>
      </c>
      <c r="AF24" s="56">
        <v>0</v>
      </c>
      <c r="AH24" s="80" t="s">
        <v>42</v>
      </c>
      <c r="AI24" s="80">
        <v>0</v>
      </c>
      <c r="AJ24" s="80">
        <v>0</v>
      </c>
      <c r="AK24" s="80">
        <v>0</v>
      </c>
      <c r="AL24" s="80">
        <v>0</v>
      </c>
      <c r="AM24" s="80">
        <v>0</v>
      </c>
      <c r="AN24" s="80">
        <v>0</v>
      </c>
      <c r="AO24" s="80">
        <v>0</v>
      </c>
      <c r="AP24" s="80">
        <v>0</v>
      </c>
      <c r="AQ24" s="80">
        <v>0</v>
      </c>
      <c r="AR24" s="80">
        <v>0</v>
      </c>
      <c r="AS24" s="80">
        <v>0</v>
      </c>
      <c r="AT24" s="80">
        <v>0</v>
      </c>
      <c r="AU24" s="80">
        <v>0</v>
      </c>
      <c r="AV24" s="80">
        <v>0</v>
      </c>
      <c r="AW24" s="80">
        <v>0</v>
      </c>
      <c r="AX24" s="80">
        <v>0</v>
      </c>
      <c r="AY24" s="80">
        <v>0</v>
      </c>
      <c r="AZ24" s="80">
        <v>0</v>
      </c>
      <c r="BA24" s="80">
        <v>1.0377328695118595E-4</v>
      </c>
      <c r="BB24" s="80">
        <v>1.3823610727121925E-4</v>
      </c>
      <c r="BC24" s="80">
        <v>9.4751703161864335E-5</v>
      </c>
      <c r="BD24" s="80">
        <v>8.44273713537929E-5</v>
      </c>
      <c r="BE24" s="80">
        <v>9.2147155830372976E-5</v>
      </c>
      <c r="BF24" s="80">
        <v>1.1374659155178788E-4</v>
      </c>
      <c r="BG24" s="80">
        <v>9.6836384657595346E-5</v>
      </c>
      <c r="BH24" s="80">
        <v>0</v>
      </c>
      <c r="BI24" s="80">
        <v>0</v>
      </c>
      <c r="BJ24" s="80">
        <v>0</v>
      </c>
      <c r="BK24" s="80">
        <v>0</v>
      </c>
      <c r="BL24" s="80">
        <v>0</v>
      </c>
      <c r="BM24" s="80">
        <v>0</v>
      </c>
    </row>
    <row r="25" spans="1:65" ht="14.4" x14ac:dyDescent="0.3">
      <c r="A25" s="54" t="s">
        <v>48</v>
      </c>
      <c r="B25" s="55">
        <v>0</v>
      </c>
      <c r="C25" s="55">
        <v>0</v>
      </c>
      <c r="D25" s="55">
        <v>0</v>
      </c>
      <c r="E25" s="55">
        <v>0</v>
      </c>
      <c r="F25" s="55">
        <v>0</v>
      </c>
      <c r="G25" s="55">
        <v>0</v>
      </c>
      <c r="H25" s="55">
        <v>0</v>
      </c>
      <c r="I25" s="55">
        <v>0</v>
      </c>
      <c r="J25" s="55">
        <v>0</v>
      </c>
      <c r="K25" s="55">
        <v>0</v>
      </c>
      <c r="L25" s="55">
        <v>0</v>
      </c>
      <c r="M25" s="55">
        <v>0</v>
      </c>
      <c r="N25" s="55">
        <v>0</v>
      </c>
      <c r="O25" s="55">
        <v>0</v>
      </c>
      <c r="P25" s="55">
        <v>0</v>
      </c>
      <c r="Q25" s="55">
        <v>0</v>
      </c>
      <c r="R25" s="55">
        <v>0</v>
      </c>
      <c r="S25" s="55">
        <v>0</v>
      </c>
      <c r="T25" s="55">
        <v>0</v>
      </c>
      <c r="U25" s="55">
        <v>0</v>
      </c>
      <c r="V25" s="55">
        <v>0</v>
      </c>
      <c r="W25" s="55">
        <v>0</v>
      </c>
      <c r="X25" s="55">
        <v>0</v>
      </c>
      <c r="Y25" s="55">
        <v>0</v>
      </c>
      <c r="Z25" s="55">
        <v>0</v>
      </c>
      <c r="AA25" s="55">
        <v>0</v>
      </c>
      <c r="AB25" s="55">
        <v>0</v>
      </c>
      <c r="AC25" s="55">
        <v>0</v>
      </c>
      <c r="AD25" s="55">
        <v>0</v>
      </c>
      <c r="AE25" s="56">
        <v>0</v>
      </c>
      <c r="AF25" s="56">
        <v>0</v>
      </c>
      <c r="AH25" s="80" t="s">
        <v>48</v>
      </c>
      <c r="AI25" s="80">
        <v>0</v>
      </c>
      <c r="AJ25" s="80">
        <v>0</v>
      </c>
      <c r="AK25" s="80">
        <v>0</v>
      </c>
      <c r="AL25" s="80">
        <v>0</v>
      </c>
      <c r="AM25" s="80">
        <v>0</v>
      </c>
      <c r="AN25" s="80">
        <v>0</v>
      </c>
      <c r="AO25" s="80">
        <v>0</v>
      </c>
      <c r="AP25" s="80">
        <v>0</v>
      </c>
      <c r="AQ25" s="80">
        <v>0</v>
      </c>
      <c r="AR25" s="80">
        <v>0</v>
      </c>
      <c r="AS25" s="80">
        <v>0</v>
      </c>
      <c r="AT25" s="80">
        <v>0</v>
      </c>
      <c r="AU25" s="80">
        <v>0</v>
      </c>
      <c r="AV25" s="80">
        <v>0</v>
      </c>
      <c r="AW25" s="80">
        <v>0</v>
      </c>
      <c r="AX25" s="80">
        <v>0</v>
      </c>
      <c r="AY25" s="80">
        <v>0</v>
      </c>
      <c r="AZ25" s="80">
        <v>0</v>
      </c>
      <c r="BA25" s="80">
        <v>0</v>
      </c>
      <c r="BB25" s="80">
        <v>0</v>
      </c>
      <c r="BC25" s="80">
        <v>0</v>
      </c>
      <c r="BD25" s="80">
        <v>0</v>
      </c>
      <c r="BE25" s="80">
        <v>0</v>
      </c>
      <c r="BF25" s="80">
        <v>0</v>
      </c>
      <c r="BG25" s="80">
        <v>0</v>
      </c>
      <c r="BH25" s="80">
        <v>0</v>
      </c>
      <c r="BI25" s="80">
        <v>0</v>
      </c>
      <c r="BJ25" s="80">
        <v>0</v>
      </c>
      <c r="BK25" s="80">
        <v>0</v>
      </c>
      <c r="BL25" s="80">
        <v>0</v>
      </c>
      <c r="BM25" s="80">
        <v>0</v>
      </c>
    </row>
    <row r="26" spans="1:65" ht="14.4" x14ac:dyDescent="0.3">
      <c r="A26" s="54" t="s">
        <v>46</v>
      </c>
      <c r="B26" s="55">
        <v>0</v>
      </c>
      <c r="C26" s="55">
        <v>0</v>
      </c>
      <c r="D26" s="55">
        <v>0</v>
      </c>
      <c r="E26" s="55">
        <v>0</v>
      </c>
      <c r="F26" s="55">
        <v>0</v>
      </c>
      <c r="G26" s="55">
        <v>0</v>
      </c>
      <c r="H26" s="55">
        <v>0</v>
      </c>
      <c r="I26" s="55">
        <v>0</v>
      </c>
      <c r="J26" s="55">
        <v>0</v>
      </c>
      <c r="K26" s="55">
        <v>0</v>
      </c>
      <c r="L26" s="55">
        <v>0</v>
      </c>
      <c r="M26" s="55">
        <v>0</v>
      </c>
      <c r="N26" s="55">
        <v>0</v>
      </c>
      <c r="O26" s="55">
        <v>0</v>
      </c>
      <c r="P26" s="55">
        <v>0</v>
      </c>
      <c r="Q26" s="55">
        <v>0</v>
      </c>
      <c r="R26" s="55">
        <v>0</v>
      </c>
      <c r="S26" s="55">
        <v>0</v>
      </c>
      <c r="T26" s="55">
        <v>0</v>
      </c>
      <c r="U26" s="55">
        <v>0</v>
      </c>
      <c r="V26" s="55">
        <v>0</v>
      </c>
      <c r="W26" s="55">
        <v>0</v>
      </c>
      <c r="X26" s="55">
        <v>0</v>
      </c>
      <c r="Y26" s="55">
        <v>0</v>
      </c>
      <c r="Z26" s="55">
        <v>0</v>
      </c>
      <c r="AA26" s="55">
        <v>0</v>
      </c>
      <c r="AB26" s="55">
        <v>0</v>
      </c>
      <c r="AC26" s="55">
        <v>0</v>
      </c>
      <c r="AD26" s="55">
        <v>0</v>
      </c>
      <c r="AE26" s="56">
        <v>0</v>
      </c>
      <c r="AF26" s="56">
        <v>0</v>
      </c>
      <c r="AH26" s="80" t="s">
        <v>46</v>
      </c>
      <c r="AI26" s="80">
        <v>0</v>
      </c>
      <c r="AJ26" s="80">
        <v>0</v>
      </c>
      <c r="AK26" s="80">
        <v>0</v>
      </c>
      <c r="AL26" s="80">
        <v>0</v>
      </c>
      <c r="AM26" s="80">
        <v>0</v>
      </c>
      <c r="AN26" s="80">
        <v>0</v>
      </c>
      <c r="AO26" s="80">
        <v>0</v>
      </c>
      <c r="AP26" s="80">
        <v>0</v>
      </c>
      <c r="AQ26" s="80">
        <v>0</v>
      </c>
      <c r="AR26" s="80">
        <v>0</v>
      </c>
      <c r="AS26" s="80">
        <v>0</v>
      </c>
      <c r="AT26" s="80">
        <v>0</v>
      </c>
      <c r="AU26" s="80">
        <v>0</v>
      </c>
      <c r="AV26" s="80">
        <v>0</v>
      </c>
      <c r="AW26" s="80">
        <v>0</v>
      </c>
      <c r="AX26" s="80">
        <v>0</v>
      </c>
      <c r="AY26" s="80">
        <v>0</v>
      </c>
      <c r="AZ26" s="80">
        <v>0</v>
      </c>
      <c r="BA26" s="80">
        <v>0</v>
      </c>
      <c r="BB26" s="80">
        <v>0</v>
      </c>
      <c r="BC26" s="80">
        <v>0</v>
      </c>
      <c r="BD26" s="80">
        <v>0</v>
      </c>
      <c r="BE26" s="80">
        <v>0</v>
      </c>
      <c r="BF26" s="80">
        <v>0</v>
      </c>
      <c r="BG26" s="80">
        <v>0</v>
      </c>
      <c r="BH26" s="80">
        <v>0</v>
      </c>
      <c r="BI26" s="80">
        <v>0</v>
      </c>
      <c r="BJ26" s="80">
        <v>0</v>
      </c>
      <c r="BK26" s="80">
        <v>0</v>
      </c>
      <c r="BL26" s="80">
        <v>0</v>
      </c>
      <c r="BM26" s="80">
        <v>0</v>
      </c>
    </row>
    <row r="27" spans="1:65" ht="14.4" x14ac:dyDescent="0.3">
      <c r="A27" s="54" t="s">
        <v>44</v>
      </c>
      <c r="B27" s="55">
        <v>0</v>
      </c>
      <c r="C27" s="55">
        <v>0</v>
      </c>
      <c r="D27" s="55">
        <v>0</v>
      </c>
      <c r="E27" s="55">
        <v>0</v>
      </c>
      <c r="F27" s="55">
        <v>0</v>
      </c>
      <c r="G27" s="55">
        <v>0</v>
      </c>
      <c r="H27" s="55">
        <v>0</v>
      </c>
      <c r="I27" s="55">
        <v>0</v>
      </c>
      <c r="J27" s="55">
        <v>0</v>
      </c>
      <c r="K27" s="55">
        <v>0</v>
      </c>
      <c r="L27" s="55">
        <v>0</v>
      </c>
      <c r="M27" s="55">
        <v>0</v>
      </c>
      <c r="N27" s="55">
        <v>0</v>
      </c>
      <c r="O27" s="55">
        <v>0</v>
      </c>
      <c r="P27" s="55">
        <v>0</v>
      </c>
      <c r="Q27" s="55">
        <v>0</v>
      </c>
      <c r="R27" s="55">
        <v>0</v>
      </c>
      <c r="S27" s="55">
        <v>0</v>
      </c>
      <c r="T27" s="55">
        <v>0</v>
      </c>
      <c r="U27" s="55">
        <v>0</v>
      </c>
      <c r="V27" s="55">
        <v>0</v>
      </c>
      <c r="W27" s="55">
        <v>0</v>
      </c>
      <c r="X27" s="55">
        <v>0</v>
      </c>
      <c r="Y27" s="55">
        <v>0</v>
      </c>
      <c r="Z27" s="55">
        <v>0</v>
      </c>
      <c r="AA27" s="55">
        <v>0</v>
      </c>
      <c r="AB27" s="55">
        <v>0</v>
      </c>
      <c r="AC27" s="55">
        <v>0</v>
      </c>
      <c r="AD27" s="55">
        <v>0</v>
      </c>
      <c r="AE27" s="56">
        <v>0</v>
      </c>
      <c r="AF27" s="56">
        <v>0</v>
      </c>
      <c r="AH27" s="80" t="s">
        <v>44</v>
      </c>
      <c r="AI27" s="80">
        <v>0</v>
      </c>
      <c r="AJ27" s="80">
        <v>0</v>
      </c>
      <c r="AK27" s="80">
        <v>0</v>
      </c>
      <c r="AL27" s="80">
        <v>0</v>
      </c>
      <c r="AM27" s="80">
        <v>0</v>
      </c>
      <c r="AN27" s="80">
        <v>0</v>
      </c>
      <c r="AO27" s="80">
        <v>0</v>
      </c>
      <c r="AP27" s="80">
        <v>0</v>
      </c>
      <c r="AQ27" s="80">
        <v>0</v>
      </c>
      <c r="AR27" s="80">
        <v>0</v>
      </c>
      <c r="AS27" s="80">
        <v>0</v>
      </c>
      <c r="AT27" s="80">
        <v>0</v>
      </c>
      <c r="AU27" s="80">
        <v>0</v>
      </c>
      <c r="AV27" s="80">
        <v>0</v>
      </c>
      <c r="AW27" s="80">
        <v>0</v>
      </c>
      <c r="AX27" s="80">
        <v>0</v>
      </c>
      <c r="AY27" s="80">
        <v>0</v>
      </c>
      <c r="AZ27" s="80">
        <v>0</v>
      </c>
      <c r="BA27" s="80">
        <v>0</v>
      </c>
      <c r="BB27" s="80">
        <v>0</v>
      </c>
      <c r="BC27" s="80">
        <v>0</v>
      </c>
      <c r="BD27" s="80">
        <v>0</v>
      </c>
      <c r="BE27" s="80">
        <v>0</v>
      </c>
      <c r="BF27" s="80">
        <v>0</v>
      </c>
      <c r="BG27" s="80">
        <v>0</v>
      </c>
      <c r="BH27" s="80">
        <v>0</v>
      </c>
      <c r="BI27" s="80">
        <v>0</v>
      </c>
      <c r="BJ27" s="80">
        <v>0</v>
      </c>
      <c r="BK27" s="80">
        <v>0</v>
      </c>
      <c r="BL27" s="80">
        <v>0</v>
      </c>
      <c r="BM27" s="80">
        <v>0</v>
      </c>
    </row>
    <row r="28" spans="1:65" ht="14.4" x14ac:dyDescent="0.3">
      <c r="A28" s="54" t="s">
        <v>50</v>
      </c>
      <c r="B28" s="55">
        <v>0</v>
      </c>
      <c r="C28" s="55">
        <v>0</v>
      </c>
      <c r="D28" s="55">
        <v>0</v>
      </c>
      <c r="E28" s="55">
        <v>0</v>
      </c>
      <c r="F28" s="55">
        <v>0</v>
      </c>
      <c r="G28" s="55">
        <v>0</v>
      </c>
      <c r="H28" s="55">
        <v>0</v>
      </c>
      <c r="I28" s="55">
        <v>0</v>
      </c>
      <c r="J28" s="55">
        <v>0</v>
      </c>
      <c r="K28" s="55">
        <v>0</v>
      </c>
      <c r="L28" s="55">
        <v>0</v>
      </c>
      <c r="M28" s="55">
        <v>0</v>
      </c>
      <c r="N28" s="55">
        <v>0</v>
      </c>
      <c r="O28" s="55">
        <v>1030</v>
      </c>
      <c r="P28" s="55">
        <v>1155</v>
      </c>
      <c r="Q28" s="55">
        <v>1111</v>
      </c>
      <c r="R28" s="55">
        <v>1867</v>
      </c>
      <c r="S28" s="55">
        <v>4420</v>
      </c>
      <c r="T28" s="55">
        <v>5416</v>
      </c>
      <c r="U28" s="55">
        <v>5114</v>
      </c>
      <c r="V28" s="55">
        <v>6590</v>
      </c>
      <c r="W28" s="55">
        <v>6577</v>
      </c>
      <c r="X28" s="55">
        <v>6395</v>
      </c>
      <c r="Y28" s="55">
        <v>6611</v>
      </c>
      <c r="Z28" s="55">
        <v>6704</v>
      </c>
      <c r="AA28" s="55">
        <v>6713</v>
      </c>
      <c r="AB28" s="55">
        <v>6824</v>
      </c>
      <c r="AC28" s="55">
        <v>8158</v>
      </c>
      <c r="AD28" s="55">
        <v>8595</v>
      </c>
      <c r="AE28" s="56">
        <v>8186</v>
      </c>
      <c r="AF28" s="56">
        <v>8186</v>
      </c>
      <c r="AH28" s="80" t="s">
        <v>50</v>
      </c>
      <c r="AI28" s="80">
        <v>0</v>
      </c>
      <c r="AJ28" s="80">
        <v>0</v>
      </c>
      <c r="AK28" s="80">
        <v>0</v>
      </c>
      <c r="AL28" s="80">
        <v>0</v>
      </c>
      <c r="AM28" s="80">
        <v>0</v>
      </c>
      <c r="AN28" s="80">
        <v>0</v>
      </c>
      <c r="AO28" s="80">
        <v>0</v>
      </c>
      <c r="AP28" s="80">
        <v>0</v>
      </c>
      <c r="AQ28" s="80">
        <v>0</v>
      </c>
      <c r="AR28" s="80">
        <v>0</v>
      </c>
      <c r="AS28" s="80">
        <v>0</v>
      </c>
      <c r="AT28" s="80">
        <v>0</v>
      </c>
      <c r="AU28" s="80">
        <v>0</v>
      </c>
      <c r="AV28" s="80">
        <v>1.5425627508536512E-2</v>
      </c>
      <c r="AW28" s="80">
        <v>1.4249056231340521E-2</v>
      </c>
      <c r="AX28" s="80">
        <v>1.1951248372973613E-2</v>
      </c>
      <c r="AY28" s="80">
        <v>1.6054138648597518E-2</v>
      </c>
      <c r="AZ28" s="80">
        <v>2.8467825560500572E-2</v>
      </c>
      <c r="BA28" s="80">
        <v>2.4436353135983614E-2</v>
      </c>
      <c r="BB28" s="80">
        <v>1.9637207016250421E-2</v>
      </c>
      <c r="BC28" s="80">
        <v>2.0813790794556197E-2</v>
      </c>
      <c r="BD28" s="80">
        <v>1.9831386478353426E-2</v>
      </c>
      <c r="BE28" s="80">
        <v>2.0320036604663281E-2</v>
      </c>
      <c r="BF28" s="80">
        <v>2.08882976874686E-2</v>
      </c>
      <c r="BG28" s="80">
        <v>1.967245826498543E-2</v>
      </c>
      <c r="BH28" s="80">
        <v>1.9041108712732555E-2</v>
      </c>
      <c r="BI28" s="80">
        <v>1.8594968131865137E-2</v>
      </c>
      <c r="BJ28" s="80">
        <v>2.1500388735883617E-2</v>
      </c>
      <c r="BK28" s="80">
        <v>2.2433814374867862E-2</v>
      </c>
      <c r="BL28" s="80">
        <v>2.1789937127007702E-2</v>
      </c>
      <c r="BM28" s="80">
        <v>2.1789937127007702E-2</v>
      </c>
    </row>
    <row r="29" spans="1:65" ht="14.4" x14ac:dyDescent="0.3">
      <c r="A29" s="54" t="s">
        <v>52</v>
      </c>
      <c r="B29" s="55">
        <v>262</v>
      </c>
      <c r="C29" s="55">
        <v>405</v>
      </c>
      <c r="D29" s="55">
        <v>833</v>
      </c>
      <c r="E29" s="55">
        <v>905</v>
      </c>
      <c r="F29" s="55">
        <v>976</v>
      </c>
      <c r="G29" s="55">
        <v>1214</v>
      </c>
      <c r="H29" s="55">
        <v>1643</v>
      </c>
      <c r="I29" s="55">
        <v>2667</v>
      </c>
      <c r="J29" s="55">
        <v>2952</v>
      </c>
      <c r="K29" s="55">
        <v>4524</v>
      </c>
      <c r="L29" s="55">
        <v>5238</v>
      </c>
      <c r="M29" s="55">
        <v>6000</v>
      </c>
      <c r="N29" s="55">
        <v>7143</v>
      </c>
      <c r="O29" s="55">
        <v>8548</v>
      </c>
      <c r="P29" s="55">
        <v>9524</v>
      </c>
      <c r="Q29" s="55">
        <v>10000</v>
      </c>
      <c r="R29" s="55">
        <v>13095</v>
      </c>
      <c r="S29" s="55">
        <v>14119</v>
      </c>
      <c r="T29" s="55">
        <v>17133</v>
      </c>
      <c r="U29" s="55">
        <v>22651</v>
      </c>
      <c r="V29" s="55">
        <v>26246</v>
      </c>
      <c r="W29" s="55">
        <v>27452</v>
      </c>
      <c r="X29" s="55">
        <v>25193</v>
      </c>
      <c r="Y29" s="55">
        <v>24480</v>
      </c>
      <c r="Z29" s="55">
        <v>26791</v>
      </c>
      <c r="AA29" s="55">
        <v>27718</v>
      </c>
      <c r="AB29" s="55">
        <v>27920</v>
      </c>
      <c r="AC29" s="55">
        <v>28509</v>
      </c>
      <c r="AD29" s="55">
        <v>29187</v>
      </c>
      <c r="AE29" s="56">
        <v>30107</v>
      </c>
      <c r="AF29" s="56">
        <v>30107</v>
      </c>
      <c r="AH29" s="80" t="s">
        <v>52</v>
      </c>
      <c r="AI29" s="80">
        <v>1.4717447477811481E-2</v>
      </c>
      <c r="AJ29" s="80">
        <v>1.9634459688757454E-2</v>
      </c>
      <c r="AK29" s="80">
        <v>3.5517844199036371E-2</v>
      </c>
      <c r="AL29" s="80">
        <v>3.2928249163149466E-2</v>
      </c>
      <c r="AM29" s="80">
        <v>3.1802926129883669E-2</v>
      </c>
      <c r="AN29" s="80">
        <v>3.7556071152358858E-2</v>
      </c>
      <c r="AO29" s="80">
        <v>7.0886185175597555E-2</v>
      </c>
      <c r="AP29" s="80">
        <v>8.6946599726152443E-2</v>
      </c>
      <c r="AQ29" s="80">
        <v>8.8243206887274689E-2</v>
      </c>
      <c r="AR29" s="80">
        <v>0.12969811645308335</v>
      </c>
      <c r="AS29" s="80">
        <v>0.13560462888653016</v>
      </c>
      <c r="AT29" s="80">
        <v>0.14276196821166842</v>
      </c>
      <c r="AU29" s="80">
        <v>0.14017976293272627</v>
      </c>
      <c r="AV29" s="80">
        <v>0.12801773198346611</v>
      </c>
      <c r="AW29" s="80">
        <v>0.11749611389375508</v>
      </c>
      <c r="AX29" s="80">
        <v>0.10757199255601811</v>
      </c>
      <c r="AY29" s="80">
        <v>0.11260254183362856</v>
      </c>
      <c r="AZ29" s="80">
        <v>9.0936024680703068E-2</v>
      </c>
      <c r="BA29" s="80">
        <v>7.7302075014550817E-2</v>
      </c>
      <c r="BB29" s="80">
        <v>8.6977390716677414E-2</v>
      </c>
      <c r="BC29" s="80">
        <v>8.2895106706209712E-2</v>
      </c>
      <c r="BD29" s="80">
        <v>8.2775007085868671E-2</v>
      </c>
      <c r="BE29" s="80">
        <v>8.0050458511537456E-2</v>
      </c>
      <c r="BF29" s="80">
        <v>7.7347682255215752E-2</v>
      </c>
      <c r="BG29" s="80">
        <v>7.8616472162473847E-2</v>
      </c>
      <c r="BH29" s="80">
        <v>7.8620803113290769E-2</v>
      </c>
      <c r="BI29" s="80">
        <v>7.608023303658773E-2</v>
      </c>
      <c r="BJ29" s="80">
        <v>7.5135398684886737E-2</v>
      </c>
      <c r="BK29" s="80">
        <v>7.6181005254132447E-2</v>
      </c>
      <c r="BL29" s="80">
        <v>8.0140439418864021E-2</v>
      </c>
      <c r="BM29" s="80">
        <v>8.0140439418864021E-2</v>
      </c>
    </row>
    <row r="30" spans="1:65" ht="14.4" x14ac:dyDescent="0.3">
      <c r="A30" s="54" t="s">
        <v>56</v>
      </c>
      <c r="B30" s="55">
        <v>0</v>
      </c>
      <c r="C30" s="55">
        <v>0</v>
      </c>
      <c r="D30" s="55">
        <v>0</v>
      </c>
      <c r="E30" s="55">
        <v>0</v>
      </c>
      <c r="F30" s="55">
        <v>0</v>
      </c>
      <c r="G30" s="55">
        <v>0</v>
      </c>
      <c r="H30" s="55">
        <v>0</v>
      </c>
      <c r="I30" s="55">
        <v>0</v>
      </c>
      <c r="J30" s="55">
        <v>0</v>
      </c>
      <c r="K30" s="55">
        <v>0</v>
      </c>
      <c r="L30" s="55">
        <v>231</v>
      </c>
      <c r="M30" s="55">
        <v>581</v>
      </c>
      <c r="N30" s="55">
        <v>778</v>
      </c>
      <c r="O30" s="55">
        <v>1288</v>
      </c>
      <c r="P30" s="55">
        <v>1386</v>
      </c>
      <c r="Q30" s="55">
        <v>2277</v>
      </c>
      <c r="R30" s="55">
        <v>2801</v>
      </c>
      <c r="S30" s="55">
        <v>3845</v>
      </c>
      <c r="T30" s="55">
        <v>5320</v>
      </c>
      <c r="U30" s="55">
        <v>6209</v>
      </c>
      <c r="V30" s="55">
        <v>6143</v>
      </c>
      <c r="W30" s="55">
        <v>6036</v>
      </c>
      <c r="X30" s="55">
        <v>5290</v>
      </c>
      <c r="Y30" s="55">
        <v>5328</v>
      </c>
      <c r="Z30" s="55">
        <v>6300</v>
      </c>
      <c r="AA30" s="55">
        <v>6506</v>
      </c>
      <c r="AB30" s="55">
        <v>6646</v>
      </c>
      <c r="AC30" s="55">
        <v>6828</v>
      </c>
      <c r="AD30" s="55">
        <v>6837</v>
      </c>
      <c r="AE30" s="56">
        <v>6597</v>
      </c>
      <c r="AF30" s="56">
        <v>6597</v>
      </c>
      <c r="AH30" s="80" t="s">
        <v>56</v>
      </c>
      <c r="AI30" s="80">
        <v>0</v>
      </c>
      <c r="AJ30" s="80">
        <v>0</v>
      </c>
      <c r="AK30" s="80">
        <v>0</v>
      </c>
      <c r="AL30" s="80">
        <v>0</v>
      </c>
      <c r="AM30" s="80">
        <v>0</v>
      </c>
      <c r="AN30" s="80">
        <v>0</v>
      </c>
      <c r="AO30" s="80">
        <v>0</v>
      </c>
      <c r="AP30" s="80">
        <v>0</v>
      </c>
      <c r="AQ30" s="80">
        <v>0</v>
      </c>
      <c r="AR30" s="80">
        <v>0</v>
      </c>
      <c r="AS30" s="80">
        <v>5.9802728661299091E-3</v>
      </c>
      <c r="AT30" s="80">
        <v>1.3824117255163224E-2</v>
      </c>
      <c r="AU30" s="80">
        <v>1.5268074417144202E-2</v>
      </c>
      <c r="AV30" s="80">
        <v>1.9289522554364103E-2</v>
      </c>
      <c r="AW30" s="80">
        <v>1.7098867477608626E-2</v>
      </c>
      <c r="AX30" s="80">
        <v>2.4494142705005325E-2</v>
      </c>
      <c r="AY30" s="80">
        <v>2.4085507420847162E-2</v>
      </c>
      <c r="AZ30" s="80">
        <v>2.4764431963829117E-2</v>
      </c>
      <c r="BA30" s="80">
        <v>2.4003212460013447E-2</v>
      </c>
      <c r="BB30" s="80">
        <v>2.3841888612416675E-2</v>
      </c>
      <c r="BC30" s="80">
        <v>1.940199041744442E-2</v>
      </c>
      <c r="BD30" s="80">
        <v>1.8200129053267639E-2</v>
      </c>
      <c r="BE30" s="80">
        <v>1.6808912218712863E-2</v>
      </c>
      <c r="BF30" s="80">
        <v>1.6834495549664607E-2</v>
      </c>
      <c r="BG30" s="80">
        <v>1.8486946161904567E-2</v>
      </c>
      <c r="BH30" s="80">
        <v>1.8453962950251451E-2</v>
      </c>
      <c r="BI30" s="80">
        <v>1.8109929396889757E-2</v>
      </c>
      <c r="BJ30" s="80">
        <v>1.7995177039545639E-2</v>
      </c>
      <c r="BK30" s="80">
        <v>1.784525757777447E-2</v>
      </c>
      <c r="BL30" s="80">
        <v>1.7560251066072542E-2</v>
      </c>
      <c r="BM30" s="80">
        <v>1.7560251066072542E-2</v>
      </c>
    </row>
    <row r="31" spans="1:65" ht="14.4" x14ac:dyDescent="0.3">
      <c r="A31" s="54" t="s">
        <v>54</v>
      </c>
      <c r="B31" s="55">
        <v>0</v>
      </c>
      <c r="C31" s="55">
        <v>0</v>
      </c>
      <c r="D31" s="55">
        <v>0</v>
      </c>
      <c r="E31" s="55">
        <v>0</v>
      </c>
      <c r="F31" s="55">
        <v>0</v>
      </c>
      <c r="G31" s="55">
        <v>0</v>
      </c>
      <c r="H31" s="55">
        <v>0</v>
      </c>
      <c r="I31" s="55">
        <v>0</v>
      </c>
      <c r="J31" s="55">
        <v>0</v>
      </c>
      <c r="K31" s="55">
        <v>0</v>
      </c>
      <c r="L31" s="55">
        <v>0</v>
      </c>
      <c r="M31" s="55">
        <v>0</v>
      </c>
      <c r="N31" s="55">
        <v>0</v>
      </c>
      <c r="O31" s="55">
        <v>0</v>
      </c>
      <c r="P31" s="55">
        <v>0</v>
      </c>
      <c r="Q31" s="55">
        <v>0</v>
      </c>
      <c r="R31" s="55">
        <v>0</v>
      </c>
      <c r="S31" s="55">
        <v>0</v>
      </c>
      <c r="T31" s="55">
        <v>106</v>
      </c>
      <c r="U31" s="55">
        <v>1285</v>
      </c>
      <c r="V31" s="55">
        <v>1076</v>
      </c>
      <c r="W31" s="55">
        <v>993</v>
      </c>
      <c r="X31" s="55">
        <v>870</v>
      </c>
      <c r="Y31" s="55">
        <v>0</v>
      </c>
      <c r="Z31" s="55">
        <v>0</v>
      </c>
      <c r="AA31" s="55">
        <v>703</v>
      </c>
      <c r="AB31" s="55">
        <v>1181</v>
      </c>
      <c r="AC31" s="55">
        <v>1199</v>
      </c>
      <c r="AD31" s="55">
        <v>1191</v>
      </c>
      <c r="AE31" s="56">
        <v>0</v>
      </c>
      <c r="AF31" s="56">
        <v>0</v>
      </c>
      <c r="AH31" s="80" t="s">
        <v>54</v>
      </c>
      <c r="AI31" s="80">
        <v>0</v>
      </c>
      <c r="AJ31" s="80">
        <v>0</v>
      </c>
      <c r="AK31" s="80">
        <v>0</v>
      </c>
      <c r="AL31" s="80">
        <v>0</v>
      </c>
      <c r="AM31" s="80">
        <v>0</v>
      </c>
      <c r="AN31" s="80">
        <v>0</v>
      </c>
      <c r="AO31" s="80">
        <v>0</v>
      </c>
      <c r="AP31" s="80">
        <v>0</v>
      </c>
      <c r="AQ31" s="80">
        <v>0</v>
      </c>
      <c r="AR31" s="80">
        <v>0</v>
      </c>
      <c r="AS31" s="80">
        <v>0</v>
      </c>
      <c r="AT31" s="80">
        <v>0</v>
      </c>
      <c r="AU31" s="80">
        <v>0</v>
      </c>
      <c r="AV31" s="80">
        <v>0</v>
      </c>
      <c r="AW31" s="80">
        <v>0</v>
      </c>
      <c r="AX31" s="80">
        <v>0</v>
      </c>
      <c r="AY31" s="80">
        <v>0</v>
      </c>
      <c r="AZ31" s="80">
        <v>0</v>
      </c>
      <c r="BA31" s="80">
        <v>4.7825949638372652E-4</v>
      </c>
      <c r="BB31" s="80">
        <v>4.9342610512087982E-3</v>
      </c>
      <c r="BC31" s="80">
        <v>3.398427753405534E-3</v>
      </c>
      <c r="BD31" s="80">
        <v>2.9941564197970127E-3</v>
      </c>
      <c r="BE31" s="80">
        <v>2.7644146749111892E-3</v>
      </c>
      <c r="BF31" s="80">
        <v>0</v>
      </c>
      <c r="BG31" s="80">
        <v>0</v>
      </c>
      <c r="BH31" s="80">
        <v>1.9940264300686707E-3</v>
      </c>
      <c r="BI31" s="80">
        <v>3.218150258460247E-3</v>
      </c>
      <c r="BJ31" s="80">
        <v>3.1599615217362659E-3</v>
      </c>
      <c r="BK31" s="80">
        <v>3.1086297755052502E-3</v>
      </c>
      <c r="BL31" s="80">
        <v>0</v>
      </c>
      <c r="BM31" s="80">
        <v>0</v>
      </c>
    </row>
    <row r="32" spans="1:65" ht="14.4" x14ac:dyDescent="0.3">
      <c r="A32" s="54" t="s">
        <v>58</v>
      </c>
      <c r="B32" s="55">
        <v>37</v>
      </c>
      <c r="C32" s="55">
        <v>43</v>
      </c>
      <c r="D32" s="55">
        <v>39</v>
      </c>
      <c r="E32" s="55">
        <v>0</v>
      </c>
      <c r="F32" s="55">
        <v>41</v>
      </c>
      <c r="G32" s="55">
        <v>34</v>
      </c>
      <c r="H32" s="55">
        <v>12</v>
      </c>
      <c r="I32" s="55">
        <v>19</v>
      </c>
      <c r="J32" s="55">
        <v>19</v>
      </c>
      <c r="K32" s="55">
        <v>14</v>
      </c>
      <c r="L32" s="55">
        <v>13</v>
      </c>
      <c r="M32" s="55">
        <v>11</v>
      </c>
      <c r="N32" s="55">
        <v>10</v>
      </c>
      <c r="O32" s="55">
        <v>6</v>
      </c>
      <c r="P32" s="55">
        <v>0</v>
      </c>
      <c r="Q32" s="55">
        <v>0</v>
      </c>
      <c r="R32" s="55">
        <v>0</v>
      </c>
      <c r="S32" s="55">
        <v>0</v>
      </c>
      <c r="T32" s="55">
        <v>0</v>
      </c>
      <c r="U32" s="55">
        <v>0</v>
      </c>
      <c r="V32" s="55">
        <v>0</v>
      </c>
      <c r="W32" s="55">
        <v>0</v>
      </c>
      <c r="X32" s="55">
        <v>0</v>
      </c>
      <c r="Y32" s="55">
        <v>0</v>
      </c>
      <c r="Z32" s="55">
        <v>0</v>
      </c>
      <c r="AA32" s="55">
        <v>0</v>
      </c>
      <c r="AB32" s="55">
        <v>0</v>
      </c>
      <c r="AC32" s="55">
        <v>0</v>
      </c>
      <c r="AD32" s="55">
        <v>0</v>
      </c>
      <c r="AE32" s="56">
        <v>0</v>
      </c>
      <c r="AF32" s="56">
        <v>0</v>
      </c>
      <c r="AH32" s="80" t="s">
        <v>58</v>
      </c>
      <c r="AI32" s="80">
        <v>2.0784181552634534E-3</v>
      </c>
      <c r="AJ32" s="80">
        <v>2.0846463373248654E-3</v>
      </c>
      <c r="AK32" s="80">
        <v>1.6629002686223511E-3</v>
      </c>
      <c r="AL32" s="80">
        <v>0</v>
      </c>
      <c r="AM32" s="80">
        <v>1.3359835771774903E-3</v>
      </c>
      <c r="AN32" s="80">
        <v>1.0518174787316318E-3</v>
      </c>
      <c r="AO32" s="80">
        <v>5.1773233238415744E-4</v>
      </c>
      <c r="AP32" s="80">
        <v>6.1941709591184719E-4</v>
      </c>
      <c r="AQ32" s="80">
        <v>5.679610199384211E-4</v>
      </c>
      <c r="AR32" s="80">
        <v>4.013646397752358E-4</v>
      </c>
      <c r="AS32" s="80">
        <v>3.3655215263934555E-4</v>
      </c>
      <c r="AT32" s="80">
        <v>2.6173027505472542E-4</v>
      </c>
      <c r="AU32" s="80">
        <v>1.9624774315095376E-4</v>
      </c>
      <c r="AV32" s="80">
        <v>8.9858024321571916E-5</v>
      </c>
      <c r="AW32" s="80">
        <v>0</v>
      </c>
      <c r="AX32" s="80">
        <v>0</v>
      </c>
      <c r="AY32" s="80">
        <v>0</v>
      </c>
      <c r="AZ32" s="80">
        <v>0</v>
      </c>
      <c r="BA32" s="80">
        <v>0</v>
      </c>
      <c r="BB32" s="80">
        <v>0</v>
      </c>
      <c r="BC32" s="80">
        <v>0</v>
      </c>
      <c r="BD32" s="80">
        <v>0</v>
      </c>
      <c r="BE32" s="80">
        <v>0</v>
      </c>
      <c r="BF32" s="80">
        <v>0</v>
      </c>
      <c r="BG32" s="80">
        <v>0</v>
      </c>
      <c r="BH32" s="80">
        <v>0</v>
      </c>
      <c r="BI32" s="80">
        <v>0</v>
      </c>
      <c r="BJ32" s="80">
        <v>0</v>
      </c>
      <c r="BK32" s="80">
        <v>0</v>
      </c>
      <c r="BL32" s="80">
        <v>0</v>
      </c>
      <c r="BM32" s="80">
        <v>0</v>
      </c>
    </row>
    <row r="33" spans="1:65" ht="14.4" x14ac:dyDescent="0.3">
      <c r="A33" s="54" t="s">
        <v>72</v>
      </c>
      <c r="B33" s="55">
        <v>0</v>
      </c>
      <c r="C33" s="55">
        <v>0</v>
      </c>
      <c r="D33" s="55">
        <v>0</v>
      </c>
      <c r="E33" s="55">
        <v>0</v>
      </c>
      <c r="F33" s="55">
        <v>0</v>
      </c>
      <c r="G33" s="55">
        <v>0</v>
      </c>
      <c r="H33" s="55">
        <v>0</v>
      </c>
      <c r="I33" s="55">
        <v>0</v>
      </c>
      <c r="J33" s="55">
        <v>0</v>
      </c>
      <c r="K33" s="55">
        <v>0</v>
      </c>
      <c r="L33" s="55">
        <v>0</v>
      </c>
      <c r="M33" s="55">
        <v>0</v>
      </c>
      <c r="N33" s="55">
        <v>0</v>
      </c>
      <c r="O33" s="55">
        <v>0</v>
      </c>
      <c r="P33" s="55">
        <v>0</v>
      </c>
      <c r="Q33" s="55">
        <v>0</v>
      </c>
      <c r="R33" s="55">
        <v>0</v>
      </c>
      <c r="S33" s="55">
        <v>0</v>
      </c>
      <c r="T33" s="55">
        <v>0</v>
      </c>
      <c r="U33" s="55">
        <v>0</v>
      </c>
      <c r="V33" s="55">
        <v>0</v>
      </c>
      <c r="W33" s="55">
        <v>0</v>
      </c>
      <c r="X33" s="55">
        <v>0</v>
      </c>
      <c r="Y33" s="55">
        <v>0</v>
      </c>
      <c r="Z33" s="55">
        <v>0</v>
      </c>
      <c r="AA33" s="55">
        <v>0</v>
      </c>
      <c r="AB33" s="55">
        <v>0</v>
      </c>
      <c r="AC33" s="55">
        <v>0</v>
      </c>
      <c r="AD33" s="55">
        <v>0</v>
      </c>
      <c r="AE33" s="56">
        <v>0</v>
      </c>
      <c r="AF33" s="56">
        <v>0</v>
      </c>
      <c r="AH33" s="80" t="s">
        <v>72</v>
      </c>
      <c r="AI33" s="80">
        <v>0</v>
      </c>
      <c r="AJ33" s="80">
        <v>0</v>
      </c>
      <c r="AK33" s="80">
        <v>0</v>
      </c>
      <c r="AL33" s="80">
        <v>0</v>
      </c>
      <c r="AM33" s="80">
        <v>0</v>
      </c>
      <c r="AN33" s="80">
        <v>0</v>
      </c>
      <c r="AO33" s="80">
        <v>0</v>
      </c>
      <c r="AP33" s="80">
        <v>0</v>
      </c>
      <c r="AQ33" s="80">
        <v>0</v>
      </c>
      <c r="AR33" s="80">
        <v>0</v>
      </c>
      <c r="AS33" s="80">
        <v>0</v>
      </c>
      <c r="AT33" s="80">
        <v>0</v>
      </c>
      <c r="AU33" s="80">
        <v>0</v>
      </c>
      <c r="AV33" s="80">
        <v>0</v>
      </c>
      <c r="AW33" s="80">
        <v>0</v>
      </c>
      <c r="AX33" s="80">
        <v>0</v>
      </c>
      <c r="AY33" s="80">
        <v>0</v>
      </c>
      <c r="AZ33" s="80">
        <v>0</v>
      </c>
      <c r="BA33" s="80">
        <v>0</v>
      </c>
      <c r="BB33" s="80">
        <v>0</v>
      </c>
      <c r="BC33" s="80">
        <v>0</v>
      </c>
      <c r="BD33" s="80">
        <v>0</v>
      </c>
      <c r="BE33" s="80">
        <v>0</v>
      </c>
      <c r="BF33" s="80">
        <v>0</v>
      </c>
      <c r="BG33" s="80">
        <v>0</v>
      </c>
      <c r="BH33" s="80">
        <v>0</v>
      </c>
      <c r="BI33" s="80">
        <v>0</v>
      </c>
      <c r="BJ33" s="80">
        <v>0</v>
      </c>
      <c r="BK33" s="80">
        <v>0</v>
      </c>
      <c r="BL33" s="80">
        <v>0</v>
      </c>
      <c r="BM33" s="80">
        <v>0</v>
      </c>
    </row>
    <row r="34" spans="1:65" ht="14.4" x14ac:dyDescent="0.3">
      <c r="A34" s="54" t="s">
        <v>74</v>
      </c>
      <c r="B34" s="55">
        <v>377</v>
      </c>
      <c r="C34" s="55">
        <v>443</v>
      </c>
      <c r="D34" s="55">
        <v>395</v>
      </c>
      <c r="E34" s="55">
        <v>453</v>
      </c>
      <c r="F34" s="55">
        <v>487</v>
      </c>
      <c r="G34" s="55">
        <v>473</v>
      </c>
      <c r="H34" s="55">
        <v>196</v>
      </c>
      <c r="I34" s="55">
        <v>350</v>
      </c>
      <c r="J34" s="55">
        <v>417</v>
      </c>
      <c r="K34" s="55">
        <v>389</v>
      </c>
      <c r="L34" s="55">
        <v>471</v>
      </c>
      <c r="M34" s="55">
        <v>519</v>
      </c>
      <c r="N34" s="55">
        <v>712</v>
      </c>
      <c r="O34" s="55">
        <v>844</v>
      </c>
      <c r="P34" s="55">
        <v>774</v>
      </c>
      <c r="Q34" s="55">
        <v>744</v>
      </c>
      <c r="R34" s="55">
        <v>751</v>
      </c>
      <c r="S34" s="55">
        <v>3255</v>
      </c>
      <c r="T34" s="55">
        <v>3666</v>
      </c>
      <c r="U34" s="55">
        <v>6197</v>
      </c>
      <c r="V34" s="55">
        <v>7451</v>
      </c>
      <c r="W34" s="55">
        <v>7721</v>
      </c>
      <c r="X34" s="55">
        <v>7329</v>
      </c>
      <c r="Y34" s="55">
        <v>7344</v>
      </c>
      <c r="Z34" s="55">
        <v>7375</v>
      </c>
      <c r="AA34" s="55">
        <v>8626</v>
      </c>
      <c r="AB34" s="55">
        <v>9884</v>
      </c>
      <c r="AC34" s="55">
        <v>12205</v>
      </c>
      <c r="AD34" s="55">
        <v>12242</v>
      </c>
      <c r="AE34" s="56">
        <v>12407</v>
      </c>
      <c r="AF34" s="56">
        <v>12407</v>
      </c>
      <c r="AH34" s="80" t="s">
        <v>74</v>
      </c>
      <c r="AI34" s="80">
        <v>2.1177395798224918E-2</v>
      </c>
      <c r="AJ34" s="80">
        <v>2.1476705289184078E-2</v>
      </c>
      <c r="AK34" s="80">
        <v>1.684219502835458E-2</v>
      </c>
      <c r="AL34" s="80">
        <v>1.6482316984427304E-2</v>
      </c>
      <c r="AM34" s="80">
        <v>1.5868878099644823E-2</v>
      </c>
      <c r="AN34" s="80">
        <v>1.4632637277648878E-2</v>
      </c>
      <c r="AO34" s="80">
        <v>8.4562947622745712E-3</v>
      </c>
      <c r="AP34" s="80">
        <v>1.1410314924691922E-2</v>
      </c>
      <c r="AQ34" s="80">
        <v>1.2465249753385347E-2</v>
      </c>
      <c r="AR34" s="80">
        <v>1.1152203205183338E-2</v>
      </c>
      <c r="AS34" s="80">
        <v>1.219354337639475E-2</v>
      </c>
      <c r="AT34" s="80">
        <v>1.2348910250309318E-2</v>
      </c>
      <c r="AU34" s="80">
        <v>1.3972839312347909E-2</v>
      </c>
      <c r="AV34" s="80">
        <v>1.2640028754567783E-2</v>
      </c>
      <c r="AW34" s="80">
        <v>9.54871820178144E-3</v>
      </c>
      <c r="AX34" s="80">
        <v>8.0033562461677473E-3</v>
      </c>
      <c r="AY34" s="80">
        <v>6.4577708222264265E-3</v>
      </c>
      <c r="AZ34" s="80">
        <v>2.0964428099418408E-2</v>
      </c>
      <c r="BA34" s="80">
        <v>1.6540559563610769E-2</v>
      </c>
      <c r="BB34" s="80">
        <v>2.3795809909992936E-2</v>
      </c>
      <c r="BC34" s="80">
        <v>2.3533164675301706E-2</v>
      </c>
      <c r="BD34" s="80">
        <v>2.3280847650808394E-2</v>
      </c>
      <c r="BE34" s="80">
        <v>2.3287810520027707E-2</v>
      </c>
      <c r="BF34" s="80">
        <v>2.3204304676564726E-2</v>
      </c>
      <c r="BG34" s="80">
        <v>2.1641464753023202E-2</v>
      </c>
      <c r="BH34" s="80">
        <v>2.4467243223004767E-2</v>
      </c>
      <c r="BI34" s="80">
        <v>2.6933274474700324E-2</v>
      </c>
      <c r="BJ34" s="80">
        <v>3.2166247183312027E-2</v>
      </c>
      <c r="BK34" s="80">
        <v>3.1952851143354555E-2</v>
      </c>
      <c r="BL34" s="80">
        <v>3.3025623006936788E-2</v>
      </c>
      <c r="BM34" s="80">
        <v>3.3025623006936788E-2</v>
      </c>
    </row>
    <row r="35" spans="1:65" ht="14.4" x14ac:dyDescent="0.3">
      <c r="A35" s="54" t="s">
        <v>60</v>
      </c>
      <c r="B35" s="55">
        <v>304</v>
      </c>
      <c r="C35" s="55">
        <v>311</v>
      </c>
      <c r="D35" s="55">
        <v>549</v>
      </c>
      <c r="E35" s="55">
        <v>1229</v>
      </c>
      <c r="F35" s="55">
        <v>1880</v>
      </c>
      <c r="G35" s="55">
        <v>4551</v>
      </c>
      <c r="H35" s="55">
        <v>4718</v>
      </c>
      <c r="I35" s="55">
        <v>6376</v>
      </c>
      <c r="J35" s="55">
        <v>6822</v>
      </c>
      <c r="K35" s="55">
        <v>7268</v>
      </c>
      <c r="L35" s="55">
        <v>7647</v>
      </c>
      <c r="M35" s="55">
        <v>8377</v>
      </c>
      <c r="N35" s="55">
        <v>8395</v>
      </c>
      <c r="O35" s="55">
        <v>9107</v>
      </c>
      <c r="P35" s="55">
        <v>12263</v>
      </c>
      <c r="Q35" s="55">
        <v>12929</v>
      </c>
      <c r="R35" s="55">
        <v>14381</v>
      </c>
      <c r="S35" s="55">
        <v>19905</v>
      </c>
      <c r="T35" s="55">
        <v>28081</v>
      </c>
      <c r="U35" s="55">
        <v>28038</v>
      </c>
      <c r="V35" s="55">
        <v>44111</v>
      </c>
      <c r="W35" s="55">
        <v>46402</v>
      </c>
      <c r="X35" s="55">
        <v>42693</v>
      </c>
      <c r="Y35" s="55">
        <v>42754</v>
      </c>
      <c r="Z35" s="55">
        <v>46343</v>
      </c>
      <c r="AA35" s="55">
        <v>46646</v>
      </c>
      <c r="AB35" s="55">
        <v>48878</v>
      </c>
      <c r="AC35" s="55">
        <v>49765</v>
      </c>
      <c r="AD35" s="55">
        <v>49723</v>
      </c>
      <c r="AE35" s="56">
        <v>50117</v>
      </c>
      <c r="AF35" s="56">
        <v>50117</v>
      </c>
      <c r="AH35" s="80" t="s">
        <v>60</v>
      </c>
      <c r="AI35" s="80">
        <v>1.7076732951353781E-2</v>
      </c>
      <c r="AJ35" s="80">
        <v>1.5077325835070538E-2</v>
      </c>
      <c r="AK35" s="80">
        <v>2.3408519165991556E-2</v>
      </c>
      <c r="AL35" s="80">
        <v>4.4716926211614029E-2</v>
      </c>
      <c r="AM35" s="80">
        <v>6.1259734758382485E-2</v>
      </c>
      <c r="AN35" s="80">
        <v>0.14078886310904873</v>
      </c>
      <c r="AO35" s="80">
        <v>0.20355509534903787</v>
      </c>
      <c r="AP35" s="80">
        <v>0.20786333702810197</v>
      </c>
      <c r="AQ35" s="80">
        <v>0.20392789884315307</v>
      </c>
      <c r="AR35" s="80">
        <v>0.20836558584902956</v>
      </c>
      <c r="AS35" s="80">
        <v>0.19797033163331348</v>
      </c>
      <c r="AT35" s="80">
        <v>0.1993195012848577</v>
      </c>
      <c r="AU35" s="80">
        <v>0.16474998037522567</v>
      </c>
      <c r="AV35" s="80">
        <v>0.13638950458275925</v>
      </c>
      <c r="AW35" s="80">
        <v>0.15128673295664832</v>
      </c>
      <c r="AX35" s="80">
        <v>0.13907982917567582</v>
      </c>
      <c r="AY35" s="80">
        <v>0.12366072196329991</v>
      </c>
      <c r="AZ35" s="80">
        <v>0.12820182528999183</v>
      </c>
      <c r="BA35" s="80">
        <v>0.12669815960331532</v>
      </c>
      <c r="BB35" s="80">
        <v>0.10766288821306792</v>
      </c>
      <c r="BC35" s="80">
        <v>0.13931974593909993</v>
      </c>
      <c r="BD35" s="80">
        <v>0.13991424591281065</v>
      </c>
      <c r="BE35" s="80">
        <v>0.13565650082296943</v>
      </c>
      <c r="BF35" s="80">
        <v>0.13508671597792052</v>
      </c>
      <c r="BG35" s="80">
        <v>0.13599056285414973</v>
      </c>
      <c r="BH35" s="80">
        <v>0.13230918471832603</v>
      </c>
      <c r="BI35" s="80">
        <v>0.13318945667486873</v>
      </c>
      <c r="BJ35" s="80">
        <v>0.13115553388590931</v>
      </c>
      <c r="BK35" s="80">
        <v>0.12978203050163523</v>
      </c>
      <c r="BL35" s="80">
        <v>0.13340413865065295</v>
      </c>
      <c r="BM35" s="80">
        <v>0.13340413865065295</v>
      </c>
    </row>
    <row r="36" spans="1:65" ht="14.4" x14ac:dyDescent="0.3">
      <c r="A36" s="54" t="s">
        <v>64</v>
      </c>
      <c r="B36" s="55">
        <v>0</v>
      </c>
      <c r="C36" s="55">
        <v>0</v>
      </c>
      <c r="D36" s="55">
        <v>0</v>
      </c>
      <c r="E36" s="55">
        <v>0</v>
      </c>
      <c r="F36" s="55">
        <v>0</v>
      </c>
      <c r="G36" s="55">
        <v>0</v>
      </c>
      <c r="H36" s="55">
        <v>0</v>
      </c>
      <c r="I36" s="55">
        <v>0</v>
      </c>
      <c r="J36" s="55">
        <v>0</v>
      </c>
      <c r="K36" s="55">
        <v>0</v>
      </c>
      <c r="L36" s="55">
        <v>0</v>
      </c>
      <c r="M36" s="55">
        <v>0</v>
      </c>
      <c r="N36" s="55">
        <v>0</v>
      </c>
      <c r="O36" s="55">
        <v>0</v>
      </c>
      <c r="P36" s="55">
        <v>0</v>
      </c>
      <c r="Q36" s="55">
        <v>0</v>
      </c>
      <c r="R36" s="55">
        <v>0</v>
      </c>
      <c r="S36" s="55">
        <v>0</v>
      </c>
      <c r="T36" s="55">
        <v>0</v>
      </c>
      <c r="U36" s="55">
        <v>0</v>
      </c>
      <c r="V36" s="55">
        <v>0</v>
      </c>
      <c r="W36" s="55">
        <v>0</v>
      </c>
      <c r="X36" s="55">
        <v>0</v>
      </c>
      <c r="Y36" s="55">
        <v>0</v>
      </c>
      <c r="Z36" s="55">
        <v>0</v>
      </c>
      <c r="AA36" s="55">
        <v>0</v>
      </c>
      <c r="AB36" s="55">
        <v>0</v>
      </c>
      <c r="AC36" s="55">
        <v>0</v>
      </c>
      <c r="AD36" s="55">
        <v>0</v>
      </c>
      <c r="AE36" s="56">
        <v>0</v>
      </c>
      <c r="AF36" s="56">
        <v>0</v>
      </c>
      <c r="AH36" s="80" t="s">
        <v>64</v>
      </c>
      <c r="AI36" s="80">
        <v>0</v>
      </c>
      <c r="AJ36" s="80">
        <v>0</v>
      </c>
      <c r="AK36" s="80">
        <v>0</v>
      </c>
      <c r="AL36" s="80">
        <v>0</v>
      </c>
      <c r="AM36" s="80">
        <v>0</v>
      </c>
      <c r="AN36" s="80">
        <v>0</v>
      </c>
      <c r="AO36" s="80">
        <v>0</v>
      </c>
      <c r="AP36" s="80">
        <v>0</v>
      </c>
      <c r="AQ36" s="80">
        <v>0</v>
      </c>
      <c r="AR36" s="80">
        <v>0</v>
      </c>
      <c r="AS36" s="80">
        <v>0</v>
      </c>
      <c r="AT36" s="80">
        <v>0</v>
      </c>
      <c r="AU36" s="80">
        <v>0</v>
      </c>
      <c r="AV36" s="80">
        <v>0</v>
      </c>
      <c r="AW36" s="80">
        <v>0</v>
      </c>
      <c r="AX36" s="80">
        <v>0</v>
      </c>
      <c r="AY36" s="80">
        <v>0</v>
      </c>
      <c r="AZ36" s="80">
        <v>0</v>
      </c>
      <c r="BA36" s="80">
        <v>0</v>
      </c>
      <c r="BB36" s="80">
        <v>0</v>
      </c>
      <c r="BC36" s="80">
        <v>0</v>
      </c>
      <c r="BD36" s="80">
        <v>0</v>
      </c>
      <c r="BE36" s="80">
        <v>0</v>
      </c>
      <c r="BF36" s="80">
        <v>0</v>
      </c>
      <c r="BG36" s="80">
        <v>0</v>
      </c>
      <c r="BH36" s="80">
        <v>0</v>
      </c>
      <c r="BI36" s="80">
        <v>0</v>
      </c>
      <c r="BJ36" s="80">
        <v>0</v>
      </c>
      <c r="BK36" s="80">
        <v>0</v>
      </c>
      <c r="BL36" s="80">
        <v>0</v>
      </c>
      <c r="BM36" s="80">
        <v>0</v>
      </c>
    </row>
    <row r="37" spans="1:65" ht="14.4" x14ac:dyDescent="0.3">
      <c r="A37" s="54" t="s">
        <v>66</v>
      </c>
      <c r="B37" s="55">
        <v>0</v>
      </c>
      <c r="C37" s="55">
        <v>0</v>
      </c>
      <c r="D37" s="55">
        <v>0</v>
      </c>
      <c r="E37" s="55">
        <v>0</v>
      </c>
      <c r="F37" s="55">
        <v>0</v>
      </c>
      <c r="G37" s="55">
        <v>0</v>
      </c>
      <c r="H37" s="55">
        <v>0</v>
      </c>
      <c r="I37" s="55">
        <v>0</v>
      </c>
      <c r="J37" s="55">
        <v>0</v>
      </c>
      <c r="K37" s="55">
        <v>0</v>
      </c>
      <c r="L37" s="55">
        <v>0</v>
      </c>
      <c r="M37" s="55">
        <v>0</v>
      </c>
      <c r="N37" s="55">
        <v>0</v>
      </c>
      <c r="O37" s="55">
        <v>0</v>
      </c>
      <c r="P37" s="55">
        <v>0</v>
      </c>
      <c r="Q37" s="55">
        <v>0</v>
      </c>
      <c r="R37" s="55">
        <v>0</v>
      </c>
      <c r="S37" s="55">
        <v>0</v>
      </c>
      <c r="T37" s="55">
        <v>0</v>
      </c>
      <c r="U37" s="55">
        <v>0</v>
      </c>
      <c r="V37" s="55">
        <v>0</v>
      </c>
      <c r="W37" s="55">
        <v>0</v>
      </c>
      <c r="X37" s="55">
        <v>0</v>
      </c>
      <c r="Y37" s="55">
        <v>0</v>
      </c>
      <c r="Z37" s="55">
        <v>0</v>
      </c>
      <c r="AA37" s="55">
        <v>0</v>
      </c>
      <c r="AB37" s="55">
        <v>0</v>
      </c>
      <c r="AC37" s="55">
        <v>0</v>
      </c>
      <c r="AD37" s="55">
        <v>0</v>
      </c>
      <c r="AE37" s="56">
        <v>0</v>
      </c>
      <c r="AF37" s="56">
        <v>0</v>
      </c>
      <c r="AH37" s="80" t="s">
        <v>66</v>
      </c>
      <c r="AI37" s="80">
        <v>0</v>
      </c>
      <c r="AJ37" s="80">
        <v>0</v>
      </c>
      <c r="AK37" s="80">
        <v>0</v>
      </c>
      <c r="AL37" s="80">
        <v>0</v>
      </c>
      <c r="AM37" s="80">
        <v>0</v>
      </c>
      <c r="AN37" s="80">
        <v>0</v>
      </c>
      <c r="AO37" s="80">
        <v>0</v>
      </c>
      <c r="AP37" s="80">
        <v>0</v>
      </c>
      <c r="AQ37" s="80">
        <v>0</v>
      </c>
      <c r="AR37" s="80">
        <v>0</v>
      </c>
      <c r="AS37" s="80">
        <v>0</v>
      </c>
      <c r="AT37" s="80">
        <v>0</v>
      </c>
      <c r="AU37" s="80">
        <v>0</v>
      </c>
      <c r="AV37" s="80">
        <v>0</v>
      </c>
      <c r="AW37" s="80">
        <v>0</v>
      </c>
      <c r="AX37" s="80">
        <v>0</v>
      </c>
      <c r="AY37" s="80">
        <v>0</v>
      </c>
      <c r="AZ37" s="80">
        <v>0</v>
      </c>
      <c r="BA37" s="80">
        <v>0</v>
      </c>
      <c r="BB37" s="80">
        <v>0</v>
      </c>
      <c r="BC37" s="80">
        <v>0</v>
      </c>
      <c r="BD37" s="80">
        <v>0</v>
      </c>
      <c r="BE37" s="80">
        <v>0</v>
      </c>
      <c r="BF37" s="80">
        <v>0</v>
      </c>
      <c r="BG37" s="80">
        <v>0</v>
      </c>
      <c r="BH37" s="80">
        <v>0</v>
      </c>
      <c r="BI37" s="80">
        <v>0</v>
      </c>
      <c r="BJ37" s="80">
        <v>0</v>
      </c>
      <c r="BK37" s="80">
        <v>0</v>
      </c>
      <c r="BL37" s="80">
        <v>0</v>
      </c>
      <c r="BM37" s="80">
        <v>0</v>
      </c>
    </row>
    <row r="38" spans="1:65" ht="14.4" x14ac:dyDescent="0.3">
      <c r="A38" s="54" t="s">
        <v>68</v>
      </c>
      <c r="B38" s="55">
        <v>260</v>
      </c>
      <c r="C38" s="55">
        <v>306</v>
      </c>
      <c r="D38" s="55">
        <v>273</v>
      </c>
      <c r="E38" s="55">
        <v>298</v>
      </c>
      <c r="F38" s="55">
        <v>281</v>
      </c>
      <c r="G38" s="55">
        <v>266</v>
      </c>
      <c r="H38" s="55">
        <v>107</v>
      </c>
      <c r="I38" s="55">
        <v>186</v>
      </c>
      <c r="J38" s="55">
        <v>216</v>
      </c>
      <c r="K38" s="55">
        <v>196</v>
      </c>
      <c r="L38" s="55">
        <v>232</v>
      </c>
      <c r="M38" s="55">
        <v>249</v>
      </c>
      <c r="N38" s="55">
        <v>334</v>
      </c>
      <c r="O38" s="55">
        <v>387</v>
      </c>
      <c r="P38" s="55">
        <v>347</v>
      </c>
      <c r="Q38" s="55">
        <v>472</v>
      </c>
      <c r="R38" s="55">
        <v>672</v>
      </c>
      <c r="S38" s="55">
        <v>719</v>
      </c>
      <c r="T38" s="55">
        <v>528</v>
      </c>
      <c r="U38" s="55">
        <v>654</v>
      </c>
      <c r="V38" s="55">
        <v>598</v>
      </c>
      <c r="W38" s="55">
        <v>552</v>
      </c>
      <c r="X38" s="55">
        <v>484</v>
      </c>
      <c r="Y38" s="55">
        <v>608</v>
      </c>
      <c r="Z38" s="55">
        <v>545</v>
      </c>
      <c r="AA38" s="55">
        <v>0</v>
      </c>
      <c r="AB38" s="55">
        <v>0</v>
      </c>
      <c r="AC38" s="55">
        <v>0</v>
      </c>
      <c r="AD38" s="55">
        <v>0</v>
      </c>
      <c r="AE38" s="56">
        <v>0</v>
      </c>
      <c r="AF38" s="56">
        <v>0</v>
      </c>
      <c r="AH38" s="80" t="s">
        <v>68</v>
      </c>
      <c r="AI38" s="80">
        <v>1.4605100550499944E-2</v>
      </c>
      <c r="AJ38" s="80">
        <v>1.4834925098172299E-2</v>
      </c>
      <c r="AK38" s="80">
        <v>1.1640301880356458E-2</v>
      </c>
      <c r="AL38" s="80">
        <v>1.0842672100130984E-2</v>
      </c>
      <c r="AM38" s="80">
        <v>9.1563752484603612E-3</v>
      </c>
      <c r="AN38" s="80">
        <v>8.2289249806651206E-3</v>
      </c>
      <c r="AO38" s="80">
        <v>4.6164466304254035E-3</v>
      </c>
      <c r="AP38" s="80">
        <v>6.0637673599791353E-3</v>
      </c>
      <c r="AQ38" s="80">
        <v>6.4568200161420498E-3</v>
      </c>
      <c r="AR38" s="80">
        <v>5.6191049568533012E-3</v>
      </c>
      <c r="AS38" s="80">
        <v>6.0061614932560127E-3</v>
      </c>
      <c r="AT38" s="80">
        <v>5.9246216807842395E-3</v>
      </c>
      <c r="AU38" s="80">
        <v>6.5546746212418556E-3</v>
      </c>
      <c r="AV38" s="80">
        <v>5.7958425687413889E-3</v>
      </c>
      <c r="AW38" s="80">
        <v>4.2808852920131263E-3</v>
      </c>
      <c r="AX38" s="80">
        <v>5.0773980486440553E-3</v>
      </c>
      <c r="AY38" s="80">
        <v>5.7784580459868951E-3</v>
      </c>
      <c r="AZ38" s="80">
        <v>4.630852166968305E-3</v>
      </c>
      <c r="BA38" s="80">
        <v>2.3822737178359208E-3</v>
      </c>
      <c r="BB38" s="80">
        <v>2.5112892820938161E-3</v>
      </c>
      <c r="BC38" s="80">
        <v>1.8887172830264957E-3</v>
      </c>
      <c r="BD38" s="80">
        <v>1.6644253209747743E-3</v>
      </c>
      <c r="BE38" s="80">
        <v>1.5379042559276041E-3</v>
      </c>
      <c r="BF38" s="80">
        <v>1.921053546207973E-3</v>
      </c>
      <c r="BG38" s="80">
        <v>1.5992675647996807E-3</v>
      </c>
      <c r="BH38" s="80">
        <v>0</v>
      </c>
      <c r="BI38" s="80">
        <v>0</v>
      </c>
      <c r="BJ38" s="80">
        <v>0</v>
      </c>
      <c r="BK38" s="80">
        <v>0</v>
      </c>
      <c r="BL38" s="80">
        <v>0</v>
      </c>
      <c r="BM38" s="80">
        <v>0</v>
      </c>
    </row>
    <row r="39" spans="1:65" ht="14.4" x14ac:dyDescent="0.3">
      <c r="A39" s="54" t="s">
        <v>62</v>
      </c>
      <c r="B39" s="55">
        <v>0</v>
      </c>
      <c r="C39" s="55">
        <v>0</v>
      </c>
      <c r="D39" s="55">
        <v>0</v>
      </c>
      <c r="E39" s="55">
        <v>0</v>
      </c>
      <c r="F39" s="55">
        <v>0</v>
      </c>
      <c r="G39" s="55">
        <v>0</v>
      </c>
      <c r="H39" s="55">
        <v>0</v>
      </c>
      <c r="I39" s="55">
        <v>0</v>
      </c>
      <c r="J39" s="55">
        <v>0</v>
      </c>
      <c r="K39" s="55">
        <v>0</v>
      </c>
      <c r="L39" s="55">
        <v>0</v>
      </c>
      <c r="M39" s="55">
        <v>0</v>
      </c>
      <c r="N39" s="55">
        <v>0</v>
      </c>
      <c r="O39" s="55">
        <v>0</v>
      </c>
      <c r="P39" s="55">
        <v>0</v>
      </c>
      <c r="Q39" s="55">
        <v>0</v>
      </c>
      <c r="R39" s="55">
        <v>0</v>
      </c>
      <c r="S39" s="55">
        <v>0</v>
      </c>
      <c r="T39" s="55">
        <v>0</v>
      </c>
      <c r="U39" s="55">
        <v>0</v>
      </c>
      <c r="V39" s="55">
        <v>0</v>
      </c>
      <c r="W39" s="55">
        <v>0</v>
      </c>
      <c r="X39" s="55">
        <v>0</v>
      </c>
      <c r="Y39" s="55">
        <v>0</v>
      </c>
      <c r="Z39" s="55">
        <v>0</v>
      </c>
      <c r="AA39" s="55">
        <v>0</v>
      </c>
      <c r="AB39" s="55">
        <v>0</v>
      </c>
      <c r="AC39" s="55">
        <v>0</v>
      </c>
      <c r="AD39" s="55">
        <v>0</v>
      </c>
      <c r="AE39" s="56">
        <v>0</v>
      </c>
      <c r="AF39" s="56">
        <v>0</v>
      </c>
      <c r="AH39" s="80" t="s">
        <v>62</v>
      </c>
      <c r="AI39" s="80">
        <v>0</v>
      </c>
      <c r="AJ39" s="80">
        <v>0</v>
      </c>
      <c r="AK39" s="80">
        <v>0</v>
      </c>
      <c r="AL39" s="80">
        <v>0</v>
      </c>
      <c r="AM39" s="80">
        <v>0</v>
      </c>
      <c r="AN39" s="80">
        <v>0</v>
      </c>
      <c r="AO39" s="80">
        <v>0</v>
      </c>
      <c r="AP39" s="80">
        <v>0</v>
      </c>
      <c r="AQ39" s="80">
        <v>0</v>
      </c>
      <c r="AR39" s="80">
        <v>0</v>
      </c>
      <c r="AS39" s="80">
        <v>0</v>
      </c>
      <c r="AT39" s="80">
        <v>0</v>
      </c>
      <c r="AU39" s="80">
        <v>0</v>
      </c>
      <c r="AV39" s="80">
        <v>0</v>
      </c>
      <c r="AW39" s="80">
        <v>0</v>
      </c>
      <c r="AX39" s="80">
        <v>0</v>
      </c>
      <c r="AY39" s="80">
        <v>0</v>
      </c>
      <c r="AZ39" s="80">
        <v>0</v>
      </c>
      <c r="BA39" s="80">
        <v>0</v>
      </c>
      <c r="BB39" s="80">
        <v>0</v>
      </c>
      <c r="BC39" s="80">
        <v>0</v>
      </c>
      <c r="BD39" s="80">
        <v>0</v>
      </c>
      <c r="BE39" s="80">
        <v>0</v>
      </c>
      <c r="BF39" s="80">
        <v>0</v>
      </c>
      <c r="BG39" s="80">
        <v>0</v>
      </c>
      <c r="BH39" s="80">
        <v>0</v>
      </c>
      <c r="BI39" s="80">
        <v>0</v>
      </c>
      <c r="BJ39" s="80">
        <v>0</v>
      </c>
      <c r="BK39" s="80">
        <v>0</v>
      </c>
      <c r="BL39" s="80">
        <v>0</v>
      </c>
      <c r="BM39" s="80">
        <v>0</v>
      </c>
    </row>
    <row r="40" spans="1:65" ht="14.4" x14ac:dyDescent="0.3">
      <c r="A40" s="54" t="s">
        <v>70</v>
      </c>
      <c r="B40" s="55">
        <v>0</v>
      </c>
      <c r="C40" s="55">
        <v>0</v>
      </c>
      <c r="D40" s="55">
        <v>0</v>
      </c>
      <c r="E40" s="55">
        <v>0</v>
      </c>
      <c r="F40" s="55">
        <v>0</v>
      </c>
      <c r="G40" s="55">
        <v>0</v>
      </c>
      <c r="H40" s="55">
        <v>0</v>
      </c>
      <c r="I40" s="55">
        <v>0</v>
      </c>
      <c r="J40" s="55">
        <v>0</v>
      </c>
      <c r="K40" s="55">
        <v>0</v>
      </c>
      <c r="L40" s="55">
        <v>0</v>
      </c>
      <c r="M40" s="55">
        <v>0</v>
      </c>
      <c r="N40" s="55">
        <v>0</v>
      </c>
      <c r="O40" s="55">
        <v>0</v>
      </c>
      <c r="P40" s="55">
        <v>0</v>
      </c>
      <c r="Q40" s="55">
        <v>0</v>
      </c>
      <c r="R40" s="55">
        <v>0</v>
      </c>
      <c r="S40" s="55">
        <v>100</v>
      </c>
      <c r="T40" s="55">
        <v>2064</v>
      </c>
      <c r="U40" s="55">
        <v>1189</v>
      </c>
      <c r="V40" s="55">
        <v>2482</v>
      </c>
      <c r="W40" s="55">
        <v>3063</v>
      </c>
      <c r="X40" s="55">
        <v>3095</v>
      </c>
      <c r="Y40" s="55">
        <v>3762</v>
      </c>
      <c r="Z40" s="55">
        <v>3490</v>
      </c>
      <c r="AA40" s="55">
        <v>3465</v>
      </c>
      <c r="AB40" s="55">
        <v>3801</v>
      </c>
      <c r="AC40" s="55">
        <v>3687</v>
      </c>
      <c r="AD40" s="55">
        <v>3308</v>
      </c>
      <c r="AE40" s="56">
        <v>3519</v>
      </c>
      <c r="AF40" s="56">
        <v>3519</v>
      </c>
      <c r="AH40" s="80" t="s">
        <v>70</v>
      </c>
      <c r="AI40" s="80">
        <v>0</v>
      </c>
      <c r="AJ40" s="80">
        <v>0</v>
      </c>
      <c r="AK40" s="80">
        <v>0</v>
      </c>
      <c r="AL40" s="80">
        <v>0</v>
      </c>
      <c r="AM40" s="80">
        <v>0</v>
      </c>
      <c r="AN40" s="80">
        <v>0</v>
      </c>
      <c r="AO40" s="80">
        <v>0</v>
      </c>
      <c r="AP40" s="80">
        <v>0</v>
      </c>
      <c r="AQ40" s="80">
        <v>0</v>
      </c>
      <c r="AR40" s="80">
        <v>0</v>
      </c>
      <c r="AS40" s="80">
        <v>0</v>
      </c>
      <c r="AT40" s="80">
        <v>0</v>
      </c>
      <c r="AU40" s="80">
        <v>0</v>
      </c>
      <c r="AV40" s="80">
        <v>0</v>
      </c>
      <c r="AW40" s="80">
        <v>0</v>
      </c>
      <c r="AX40" s="80">
        <v>0</v>
      </c>
      <c r="AY40" s="80">
        <v>0</v>
      </c>
      <c r="AZ40" s="80">
        <v>6.4406845159503548E-4</v>
      </c>
      <c r="BA40" s="80">
        <v>9.3125245333585994E-3</v>
      </c>
      <c r="BB40" s="80">
        <v>4.5656314318188798E-3</v>
      </c>
      <c r="BC40" s="80">
        <v>7.839124241591576E-3</v>
      </c>
      <c r="BD40" s="80">
        <v>9.2357513734524169E-3</v>
      </c>
      <c r="BE40" s="80">
        <v>9.8343257687932544E-3</v>
      </c>
      <c r="BF40" s="80">
        <v>1.1886518817161833E-2</v>
      </c>
      <c r="BG40" s="80">
        <v>1.0241181286515386E-2</v>
      </c>
      <c r="BH40" s="80">
        <v>9.8283095024010569E-3</v>
      </c>
      <c r="BI40" s="80">
        <v>1.0357484447423709E-2</v>
      </c>
      <c r="BJ40" s="80">
        <v>9.71707934165272E-3</v>
      </c>
      <c r="BK40" s="80">
        <v>8.6342126762144148E-3</v>
      </c>
      <c r="BL40" s="80">
        <v>9.3670643476594321E-3</v>
      </c>
      <c r="BM40" s="80">
        <v>9.3670643476594321E-3</v>
      </c>
    </row>
    <row r="41" spans="1:65" ht="14.4" x14ac:dyDescent="0.3">
      <c r="A41" s="54" t="s">
        <v>78</v>
      </c>
      <c r="B41" s="55">
        <v>1019</v>
      </c>
      <c r="C41" s="55">
        <v>1196</v>
      </c>
      <c r="D41" s="55">
        <v>1068</v>
      </c>
      <c r="E41" s="55">
        <v>1166</v>
      </c>
      <c r="F41" s="55">
        <v>1374</v>
      </c>
      <c r="G41" s="55">
        <v>649</v>
      </c>
      <c r="H41" s="55">
        <v>0</v>
      </c>
      <c r="I41" s="55">
        <v>0</v>
      </c>
      <c r="J41" s="55">
        <v>0</v>
      </c>
      <c r="K41" s="55">
        <v>0</v>
      </c>
      <c r="L41" s="55">
        <v>0</v>
      </c>
      <c r="M41" s="55">
        <v>0</v>
      </c>
      <c r="N41" s="55">
        <v>0</v>
      </c>
      <c r="O41" s="55">
        <v>0</v>
      </c>
      <c r="P41" s="55">
        <v>0</v>
      </c>
      <c r="Q41" s="55">
        <v>39</v>
      </c>
      <c r="R41" s="55">
        <v>67</v>
      </c>
      <c r="S41" s="55">
        <v>42</v>
      </c>
      <c r="T41" s="55">
        <v>7941</v>
      </c>
      <c r="U41" s="55">
        <v>6256</v>
      </c>
      <c r="V41" s="55">
        <v>9669</v>
      </c>
      <c r="W41" s="55">
        <v>11205</v>
      </c>
      <c r="X41" s="55">
        <v>10799</v>
      </c>
      <c r="Y41" s="55">
        <v>11291</v>
      </c>
      <c r="Z41" s="55">
        <v>13313</v>
      </c>
      <c r="AA41" s="55">
        <v>13507</v>
      </c>
      <c r="AB41" s="55">
        <v>13978</v>
      </c>
      <c r="AC41" s="55">
        <v>14573</v>
      </c>
      <c r="AD41" s="55">
        <v>15131</v>
      </c>
      <c r="AE41" s="56">
        <v>14934</v>
      </c>
      <c r="AF41" s="56">
        <v>14934</v>
      </c>
      <c r="AH41" s="80" t="s">
        <v>78</v>
      </c>
      <c r="AI41" s="80">
        <v>5.7240759465228629E-2</v>
      </c>
      <c r="AJ41" s="80">
        <v>5.7982256266059046E-2</v>
      </c>
      <c r="AK41" s="80">
        <v>4.5537884279196694E-2</v>
      </c>
      <c r="AL41" s="80">
        <v>4.2424683452190366E-2</v>
      </c>
      <c r="AM41" s="80">
        <v>4.4771742318094429E-2</v>
      </c>
      <c r="AN41" s="80">
        <v>2.0077339520494973E-2</v>
      </c>
      <c r="AO41" s="80">
        <v>0</v>
      </c>
      <c r="AP41" s="80">
        <v>0</v>
      </c>
      <c r="AQ41" s="80">
        <v>0</v>
      </c>
      <c r="AR41" s="80">
        <v>0</v>
      </c>
      <c r="AS41" s="80">
        <v>0</v>
      </c>
      <c r="AT41" s="80">
        <v>0</v>
      </c>
      <c r="AU41" s="80">
        <v>0</v>
      </c>
      <c r="AV41" s="80">
        <v>0</v>
      </c>
      <c r="AW41" s="80">
        <v>0</v>
      </c>
      <c r="AX41" s="80">
        <v>4.1953077096847064E-4</v>
      </c>
      <c r="AY41" s="80">
        <v>5.7612602541833632E-4</v>
      </c>
      <c r="AZ41" s="80">
        <v>2.7050874966991494E-4</v>
      </c>
      <c r="BA41" s="80">
        <v>3.5828855290407288E-2</v>
      </c>
      <c r="BB41" s="80">
        <v>2.402236353024299E-2</v>
      </c>
      <c r="BC41" s="80">
        <v>3.0538473929068874E-2</v>
      </c>
      <c r="BD41" s="80">
        <v>3.3786024857830339E-2</v>
      </c>
      <c r="BE41" s="80">
        <v>3.4313694338351644E-2</v>
      </c>
      <c r="BF41" s="80">
        <v>3.5675354589201028E-2</v>
      </c>
      <c r="BG41" s="80">
        <v>3.9066145119592936E-2</v>
      </c>
      <c r="BH41" s="80">
        <v>3.8311970115131627E-2</v>
      </c>
      <c r="BI41" s="80">
        <v>3.8089165379134073E-2</v>
      </c>
      <c r="BJ41" s="80">
        <v>3.840710530130325E-2</v>
      </c>
      <c r="BK41" s="80">
        <v>3.9493431681922701E-2</v>
      </c>
      <c r="BL41" s="80">
        <v>3.9752128152300642E-2</v>
      </c>
      <c r="BM41" s="80">
        <v>3.9752128152300642E-2</v>
      </c>
    </row>
    <row r="42" spans="1:65" ht="14.4" x14ac:dyDescent="0.3">
      <c r="A42" s="54" t="s">
        <v>80</v>
      </c>
      <c r="B42" s="55">
        <v>0</v>
      </c>
      <c r="C42" s="55">
        <v>0</v>
      </c>
      <c r="D42" s="55">
        <v>0</v>
      </c>
      <c r="E42" s="55">
        <v>0</v>
      </c>
      <c r="F42" s="55">
        <v>0</v>
      </c>
      <c r="G42" s="55">
        <v>0</v>
      </c>
      <c r="H42" s="55">
        <v>0</v>
      </c>
      <c r="I42" s="55">
        <v>0</v>
      </c>
      <c r="J42" s="55">
        <v>0</v>
      </c>
      <c r="K42" s="55">
        <v>0</v>
      </c>
      <c r="L42" s="55">
        <v>0</v>
      </c>
      <c r="M42" s="55">
        <v>0</v>
      </c>
      <c r="N42" s="55">
        <v>0</v>
      </c>
      <c r="O42" s="55">
        <v>0</v>
      </c>
      <c r="P42" s="55">
        <v>0</v>
      </c>
      <c r="Q42" s="55">
        <v>0</v>
      </c>
      <c r="R42" s="55">
        <v>0</v>
      </c>
      <c r="S42" s="55">
        <v>0</v>
      </c>
      <c r="T42" s="55">
        <v>0</v>
      </c>
      <c r="U42" s="55">
        <v>0</v>
      </c>
      <c r="V42" s="55">
        <v>0</v>
      </c>
      <c r="W42" s="55">
        <v>0</v>
      </c>
      <c r="X42" s="55">
        <v>0</v>
      </c>
      <c r="Y42" s="55">
        <v>0</v>
      </c>
      <c r="Z42" s="55">
        <v>0</v>
      </c>
      <c r="AA42" s="55">
        <v>0</v>
      </c>
      <c r="AB42" s="55">
        <v>0</v>
      </c>
      <c r="AC42" s="55">
        <v>0</v>
      </c>
      <c r="AD42" s="55">
        <v>0</v>
      </c>
      <c r="AE42" s="56">
        <v>0</v>
      </c>
      <c r="AF42" s="56">
        <v>0</v>
      </c>
      <c r="AH42" s="80" t="s">
        <v>80</v>
      </c>
      <c r="AI42" s="80">
        <v>0</v>
      </c>
      <c r="AJ42" s="80">
        <v>0</v>
      </c>
      <c r="AK42" s="80">
        <v>0</v>
      </c>
      <c r="AL42" s="80">
        <v>0</v>
      </c>
      <c r="AM42" s="80">
        <v>0</v>
      </c>
      <c r="AN42" s="80">
        <v>0</v>
      </c>
      <c r="AO42" s="80">
        <v>0</v>
      </c>
      <c r="AP42" s="80">
        <v>0</v>
      </c>
      <c r="AQ42" s="80">
        <v>0</v>
      </c>
      <c r="AR42" s="80">
        <v>0</v>
      </c>
      <c r="AS42" s="80">
        <v>0</v>
      </c>
      <c r="AT42" s="80">
        <v>0</v>
      </c>
      <c r="AU42" s="80">
        <v>0</v>
      </c>
      <c r="AV42" s="80">
        <v>0</v>
      </c>
      <c r="AW42" s="80">
        <v>0</v>
      </c>
      <c r="AX42" s="80">
        <v>0</v>
      </c>
      <c r="AY42" s="80">
        <v>0</v>
      </c>
      <c r="AZ42" s="80">
        <v>0</v>
      </c>
      <c r="BA42" s="80">
        <v>0</v>
      </c>
      <c r="BB42" s="80">
        <v>0</v>
      </c>
      <c r="BC42" s="80">
        <v>0</v>
      </c>
      <c r="BD42" s="80">
        <v>0</v>
      </c>
      <c r="BE42" s="80">
        <v>0</v>
      </c>
      <c r="BF42" s="80">
        <v>0</v>
      </c>
      <c r="BG42" s="80">
        <v>0</v>
      </c>
      <c r="BH42" s="80">
        <v>0</v>
      </c>
      <c r="BI42" s="80">
        <v>0</v>
      </c>
      <c r="BJ42" s="80">
        <v>0</v>
      </c>
      <c r="BK42" s="80">
        <v>0</v>
      </c>
      <c r="BL42" s="80">
        <v>0</v>
      </c>
      <c r="BM42" s="80">
        <v>0</v>
      </c>
    </row>
    <row r="43" spans="1:65" ht="14.4" x14ac:dyDescent="0.3">
      <c r="A43" s="54" t="s">
        <v>82</v>
      </c>
      <c r="B43" s="55">
        <v>0</v>
      </c>
      <c r="C43" s="55">
        <v>0</v>
      </c>
      <c r="D43" s="55">
        <v>0</v>
      </c>
      <c r="E43" s="55">
        <v>0</v>
      </c>
      <c r="F43" s="55">
        <v>0</v>
      </c>
      <c r="G43" s="55">
        <v>0</v>
      </c>
      <c r="H43" s="55">
        <v>0</v>
      </c>
      <c r="I43" s="55">
        <v>0</v>
      </c>
      <c r="J43" s="55">
        <v>0</v>
      </c>
      <c r="K43" s="55">
        <v>0</v>
      </c>
      <c r="L43" s="55">
        <v>0</v>
      </c>
      <c r="M43" s="55">
        <v>0</v>
      </c>
      <c r="N43" s="55">
        <v>0</v>
      </c>
      <c r="O43" s="55">
        <v>0</v>
      </c>
      <c r="P43" s="55">
        <v>0</v>
      </c>
      <c r="Q43" s="55">
        <v>0</v>
      </c>
      <c r="R43" s="55">
        <v>0</v>
      </c>
      <c r="S43" s="55">
        <v>349</v>
      </c>
      <c r="T43" s="55">
        <v>1782</v>
      </c>
      <c r="U43" s="55">
        <v>1380</v>
      </c>
      <c r="V43" s="55">
        <v>855</v>
      </c>
      <c r="W43" s="55">
        <v>832</v>
      </c>
      <c r="X43" s="55">
        <v>802</v>
      </c>
      <c r="Y43" s="55">
        <v>882</v>
      </c>
      <c r="Z43" s="55">
        <v>1040</v>
      </c>
      <c r="AA43" s="55">
        <v>947</v>
      </c>
      <c r="AB43" s="55">
        <v>904</v>
      </c>
      <c r="AC43" s="55">
        <v>970</v>
      </c>
      <c r="AD43" s="55">
        <v>994</v>
      </c>
      <c r="AE43" s="56">
        <v>892</v>
      </c>
      <c r="AF43" s="56">
        <v>892</v>
      </c>
      <c r="AH43" s="80" t="s">
        <v>82</v>
      </c>
      <c r="AI43" s="80">
        <v>0</v>
      </c>
      <c r="AJ43" s="80">
        <v>0</v>
      </c>
      <c r="AK43" s="80">
        <v>0</v>
      </c>
      <c r="AL43" s="80">
        <v>0</v>
      </c>
      <c r="AM43" s="80">
        <v>0</v>
      </c>
      <c r="AN43" s="80">
        <v>0</v>
      </c>
      <c r="AO43" s="80">
        <v>0</v>
      </c>
      <c r="AP43" s="80">
        <v>0</v>
      </c>
      <c r="AQ43" s="80">
        <v>0</v>
      </c>
      <c r="AR43" s="80">
        <v>0</v>
      </c>
      <c r="AS43" s="80">
        <v>0</v>
      </c>
      <c r="AT43" s="80">
        <v>0</v>
      </c>
      <c r="AU43" s="80">
        <v>0</v>
      </c>
      <c r="AV43" s="80">
        <v>0</v>
      </c>
      <c r="AW43" s="80">
        <v>0</v>
      </c>
      <c r="AX43" s="80">
        <v>0</v>
      </c>
      <c r="AY43" s="80">
        <v>0</v>
      </c>
      <c r="AZ43" s="80">
        <v>2.2477988960666741E-3</v>
      </c>
      <c r="BA43" s="80">
        <v>8.0401737976962331E-3</v>
      </c>
      <c r="BB43" s="80">
        <v>5.2990507787300713E-3</v>
      </c>
      <c r="BC43" s="80">
        <v>2.7004235401131334E-3</v>
      </c>
      <c r="BD43" s="80">
        <v>2.5086990345127031E-3</v>
      </c>
      <c r="BE43" s="80">
        <v>2.5483454819296252E-3</v>
      </c>
      <c r="BF43" s="80">
        <v>2.7867914930188031E-3</v>
      </c>
      <c r="BG43" s="80">
        <v>3.0518133346636111E-3</v>
      </c>
      <c r="BH43" s="80">
        <v>2.6861209520270711E-3</v>
      </c>
      <c r="BI43" s="80">
        <v>2.4633427888637286E-3</v>
      </c>
      <c r="BJ43" s="80">
        <v>2.5564325905622835E-3</v>
      </c>
      <c r="BK43" s="80">
        <v>2.5944399637718042E-3</v>
      </c>
      <c r="BL43" s="80">
        <v>2.3743737988383669E-3</v>
      </c>
      <c r="BM43" s="80">
        <v>2.3743737988383669E-3</v>
      </c>
    </row>
    <row r="44" spans="1:65" ht="14.4" x14ac:dyDescent="0.3">
      <c r="A44" s="54" t="s">
        <v>84</v>
      </c>
      <c r="B44" s="55">
        <v>0</v>
      </c>
      <c r="C44" s="55">
        <v>0</v>
      </c>
      <c r="D44" s="55">
        <v>0</v>
      </c>
      <c r="E44" s="55">
        <v>0</v>
      </c>
      <c r="F44" s="55">
        <v>0</v>
      </c>
      <c r="G44" s="55">
        <v>0</v>
      </c>
      <c r="H44" s="55">
        <v>0</v>
      </c>
      <c r="I44" s="55">
        <v>0</v>
      </c>
      <c r="J44" s="55">
        <v>0</v>
      </c>
      <c r="K44" s="55">
        <v>0</v>
      </c>
      <c r="L44" s="55">
        <v>0</v>
      </c>
      <c r="M44" s="55">
        <v>0</v>
      </c>
      <c r="N44" s="55">
        <v>0</v>
      </c>
      <c r="O44" s="55">
        <v>0</v>
      </c>
      <c r="P44" s="55">
        <v>0</v>
      </c>
      <c r="Q44" s="55">
        <v>0</v>
      </c>
      <c r="R44" s="55">
        <v>0</v>
      </c>
      <c r="S44" s="55">
        <v>0</v>
      </c>
      <c r="T44" s="55">
        <v>0</v>
      </c>
      <c r="U44" s="55">
        <v>0</v>
      </c>
      <c r="V44" s="55">
        <v>2339</v>
      </c>
      <c r="W44" s="55">
        <v>2055</v>
      </c>
      <c r="X44" s="55">
        <v>2076</v>
      </c>
      <c r="Y44" s="55">
        <v>2523</v>
      </c>
      <c r="Z44" s="55">
        <v>2341</v>
      </c>
      <c r="AA44" s="55">
        <v>2283</v>
      </c>
      <c r="AB44" s="55">
        <v>2474</v>
      </c>
      <c r="AC44" s="55">
        <v>2320</v>
      </c>
      <c r="AD44" s="55">
        <v>2212</v>
      </c>
      <c r="AE44" s="56">
        <v>2559</v>
      </c>
      <c r="AF44" s="56">
        <v>2559</v>
      </c>
      <c r="AH44" s="80" t="s">
        <v>84</v>
      </c>
      <c r="AI44" s="80">
        <v>0</v>
      </c>
      <c r="AJ44" s="80">
        <v>0</v>
      </c>
      <c r="AK44" s="80">
        <v>0</v>
      </c>
      <c r="AL44" s="80">
        <v>0</v>
      </c>
      <c r="AM44" s="80">
        <v>0</v>
      </c>
      <c r="AN44" s="80">
        <v>0</v>
      </c>
      <c r="AO44" s="80">
        <v>0</v>
      </c>
      <c r="AP44" s="80">
        <v>0</v>
      </c>
      <c r="AQ44" s="80">
        <v>0</v>
      </c>
      <c r="AR44" s="80">
        <v>0</v>
      </c>
      <c r="AS44" s="80">
        <v>0</v>
      </c>
      <c r="AT44" s="80">
        <v>0</v>
      </c>
      <c r="AU44" s="80">
        <v>0</v>
      </c>
      <c r="AV44" s="80">
        <v>0</v>
      </c>
      <c r="AW44" s="80">
        <v>0</v>
      </c>
      <c r="AX44" s="80">
        <v>0</v>
      </c>
      <c r="AY44" s="80">
        <v>0</v>
      </c>
      <c r="AZ44" s="80">
        <v>0</v>
      </c>
      <c r="BA44" s="80">
        <v>0</v>
      </c>
      <c r="BB44" s="80">
        <v>0</v>
      </c>
      <c r="BC44" s="80">
        <v>7.387474456520023E-3</v>
      </c>
      <c r="BD44" s="80">
        <v>6.1963660047158718E-3</v>
      </c>
      <c r="BE44" s="80">
        <v>6.5964653622018719E-3</v>
      </c>
      <c r="BF44" s="80">
        <v>7.9717402912544665E-3</v>
      </c>
      <c r="BG44" s="80">
        <v>6.8695144388918397E-3</v>
      </c>
      <c r="BH44" s="80">
        <v>6.4756221050451986E-3</v>
      </c>
      <c r="BI44" s="80">
        <v>6.7414934288151157E-3</v>
      </c>
      <c r="BJ44" s="80">
        <v>6.1143542372211314E-3</v>
      </c>
      <c r="BK44" s="80">
        <v>5.7735424545907752E-3</v>
      </c>
      <c r="BL44" s="80">
        <v>6.8116844744701577E-3</v>
      </c>
      <c r="BM44" s="80">
        <v>6.8116844744701577E-3</v>
      </c>
    </row>
    <row r="45" spans="1:65" ht="14.4" x14ac:dyDescent="0.3">
      <c r="A45" s="54" t="s">
        <v>88</v>
      </c>
      <c r="B45" s="55">
        <v>0</v>
      </c>
      <c r="C45" s="55">
        <v>0</v>
      </c>
      <c r="D45" s="55">
        <v>0</v>
      </c>
      <c r="E45" s="55">
        <v>0</v>
      </c>
      <c r="F45" s="55">
        <v>0</v>
      </c>
      <c r="G45" s="55">
        <v>0</v>
      </c>
      <c r="H45" s="55">
        <v>0</v>
      </c>
      <c r="I45" s="55">
        <v>0</v>
      </c>
      <c r="J45" s="55">
        <v>0</v>
      </c>
      <c r="K45" s="55">
        <v>0</v>
      </c>
      <c r="L45" s="55">
        <v>0</v>
      </c>
      <c r="M45" s="55">
        <v>0</v>
      </c>
      <c r="N45" s="55">
        <v>0</v>
      </c>
      <c r="O45" s="55">
        <v>0</v>
      </c>
      <c r="P45" s="55">
        <v>0</v>
      </c>
      <c r="Q45" s="55">
        <v>0</v>
      </c>
      <c r="R45" s="55">
        <v>0</v>
      </c>
      <c r="S45" s="55">
        <v>0</v>
      </c>
      <c r="T45" s="55">
        <v>0</v>
      </c>
      <c r="U45" s="55">
        <v>0</v>
      </c>
      <c r="V45" s="55">
        <v>0</v>
      </c>
      <c r="W45" s="55">
        <v>0</v>
      </c>
      <c r="X45" s="55">
        <v>0</v>
      </c>
      <c r="Y45" s="55">
        <v>0</v>
      </c>
      <c r="Z45" s="55">
        <v>0</v>
      </c>
      <c r="AA45" s="55">
        <v>0</v>
      </c>
      <c r="AB45" s="55">
        <v>0</v>
      </c>
      <c r="AC45" s="55">
        <v>0</v>
      </c>
      <c r="AD45" s="55">
        <v>0</v>
      </c>
      <c r="AE45" s="56">
        <v>0</v>
      </c>
      <c r="AF45" s="56">
        <v>0</v>
      </c>
      <c r="AH45" s="80" t="s">
        <v>88</v>
      </c>
      <c r="AI45" s="80">
        <v>0</v>
      </c>
      <c r="AJ45" s="80">
        <v>0</v>
      </c>
      <c r="AK45" s="80">
        <v>0</v>
      </c>
      <c r="AL45" s="80">
        <v>0</v>
      </c>
      <c r="AM45" s="80">
        <v>0</v>
      </c>
      <c r="AN45" s="80">
        <v>0</v>
      </c>
      <c r="AO45" s="80">
        <v>0</v>
      </c>
      <c r="AP45" s="80">
        <v>0</v>
      </c>
      <c r="AQ45" s="80">
        <v>0</v>
      </c>
      <c r="AR45" s="80">
        <v>0</v>
      </c>
      <c r="AS45" s="80">
        <v>0</v>
      </c>
      <c r="AT45" s="80">
        <v>0</v>
      </c>
      <c r="AU45" s="80">
        <v>0</v>
      </c>
      <c r="AV45" s="80">
        <v>0</v>
      </c>
      <c r="AW45" s="80">
        <v>0</v>
      </c>
      <c r="AX45" s="80">
        <v>0</v>
      </c>
      <c r="AY45" s="80">
        <v>0</v>
      </c>
      <c r="AZ45" s="80">
        <v>0</v>
      </c>
      <c r="BA45" s="80">
        <v>0</v>
      </c>
      <c r="BB45" s="80">
        <v>0</v>
      </c>
      <c r="BC45" s="80">
        <v>0</v>
      </c>
      <c r="BD45" s="80">
        <v>0</v>
      </c>
      <c r="BE45" s="80">
        <v>0</v>
      </c>
      <c r="BF45" s="80">
        <v>0</v>
      </c>
      <c r="BG45" s="80">
        <v>0</v>
      </c>
      <c r="BH45" s="80">
        <v>0</v>
      </c>
      <c r="BI45" s="80">
        <v>0</v>
      </c>
      <c r="BJ45" s="80">
        <v>0</v>
      </c>
      <c r="BK45" s="80">
        <v>0</v>
      </c>
      <c r="BL45" s="80">
        <v>0</v>
      </c>
      <c r="BM45" s="80">
        <v>0</v>
      </c>
    </row>
    <row r="46" spans="1:65" ht="14.4" x14ac:dyDescent="0.3">
      <c r="A46" s="54" t="s">
        <v>90</v>
      </c>
      <c r="B46" s="55">
        <v>0</v>
      </c>
      <c r="C46" s="55">
        <v>0</v>
      </c>
      <c r="D46" s="55">
        <v>0</v>
      </c>
      <c r="E46" s="55">
        <v>0</v>
      </c>
      <c r="F46" s="55">
        <v>0</v>
      </c>
      <c r="G46" s="55">
        <v>0</v>
      </c>
      <c r="H46" s="55">
        <v>0</v>
      </c>
      <c r="I46" s="55">
        <v>0</v>
      </c>
      <c r="J46" s="55">
        <v>0</v>
      </c>
      <c r="K46" s="55">
        <v>0</v>
      </c>
      <c r="L46" s="55">
        <v>0</v>
      </c>
      <c r="M46" s="55">
        <v>0</v>
      </c>
      <c r="N46" s="55">
        <v>0</v>
      </c>
      <c r="O46" s="55">
        <v>0</v>
      </c>
      <c r="P46" s="55">
        <v>0</v>
      </c>
      <c r="Q46" s="55">
        <v>0</v>
      </c>
      <c r="R46" s="55">
        <v>0</v>
      </c>
      <c r="S46" s="55">
        <v>0</v>
      </c>
      <c r="T46" s="55">
        <v>0</v>
      </c>
      <c r="U46" s="55">
        <v>0</v>
      </c>
      <c r="V46" s="55">
        <v>0</v>
      </c>
      <c r="W46" s="55">
        <v>0</v>
      </c>
      <c r="X46" s="55">
        <v>0</v>
      </c>
      <c r="Y46" s="55">
        <v>0</v>
      </c>
      <c r="Z46" s="55">
        <v>0</v>
      </c>
      <c r="AA46" s="55">
        <v>0</v>
      </c>
      <c r="AB46" s="55">
        <v>0</v>
      </c>
      <c r="AC46" s="55">
        <v>0</v>
      </c>
      <c r="AD46" s="55">
        <v>0</v>
      </c>
      <c r="AE46" s="56">
        <v>0</v>
      </c>
      <c r="AF46" s="56">
        <v>0</v>
      </c>
      <c r="AH46" s="80" t="s">
        <v>90</v>
      </c>
      <c r="AI46" s="80">
        <v>0</v>
      </c>
      <c r="AJ46" s="80">
        <v>0</v>
      </c>
      <c r="AK46" s="80">
        <v>0</v>
      </c>
      <c r="AL46" s="80">
        <v>0</v>
      </c>
      <c r="AM46" s="80">
        <v>0</v>
      </c>
      <c r="AN46" s="80">
        <v>0</v>
      </c>
      <c r="AO46" s="80">
        <v>0</v>
      </c>
      <c r="AP46" s="80">
        <v>0</v>
      </c>
      <c r="AQ46" s="80">
        <v>0</v>
      </c>
      <c r="AR46" s="80">
        <v>0</v>
      </c>
      <c r="AS46" s="80">
        <v>0</v>
      </c>
      <c r="AT46" s="80">
        <v>0</v>
      </c>
      <c r="AU46" s="80">
        <v>0</v>
      </c>
      <c r="AV46" s="80">
        <v>0</v>
      </c>
      <c r="AW46" s="80">
        <v>0</v>
      </c>
      <c r="AX46" s="80">
        <v>0</v>
      </c>
      <c r="AY46" s="80">
        <v>0</v>
      </c>
      <c r="AZ46" s="80">
        <v>0</v>
      </c>
      <c r="BA46" s="80">
        <v>0</v>
      </c>
      <c r="BB46" s="80">
        <v>0</v>
      </c>
      <c r="BC46" s="80">
        <v>0</v>
      </c>
      <c r="BD46" s="80">
        <v>0</v>
      </c>
      <c r="BE46" s="80">
        <v>0</v>
      </c>
      <c r="BF46" s="80">
        <v>0</v>
      </c>
      <c r="BG46" s="80">
        <v>0</v>
      </c>
      <c r="BH46" s="80">
        <v>0</v>
      </c>
      <c r="BI46" s="80">
        <v>0</v>
      </c>
      <c r="BJ46" s="80">
        <v>0</v>
      </c>
      <c r="BK46" s="80">
        <v>0</v>
      </c>
      <c r="BL46" s="80">
        <v>0</v>
      </c>
      <c r="BM46" s="80">
        <v>0</v>
      </c>
    </row>
    <row r="47" spans="1:65" ht="14.4" x14ac:dyDescent="0.3">
      <c r="A47" s="54" t="s">
        <v>92</v>
      </c>
      <c r="B47" s="55">
        <v>179</v>
      </c>
      <c r="C47" s="55">
        <v>179</v>
      </c>
      <c r="D47" s="55">
        <v>179</v>
      </c>
      <c r="E47" s="55">
        <v>195</v>
      </c>
      <c r="F47" s="55">
        <v>308</v>
      </c>
      <c r="G47" s="55">
        <v>308</v>
      </c>
      <c r="H47" s="55">
        <v>308</v>
      </c>
      <c r="I47" s="55">
        <v>282</v>
      </c>
      <c r="J47" s="55">
        <v>350</v>
      </c>
      <c r="K47" s="55">
        <v>366</v>
      </c>
      <c r="L47" s="55">
        <v>390</v>
      </c>
      <c r="M47" s="55">
        <v>590</v>
      </c>
      <c r="N47" s="55">
        <v>1438</v>
      </c>
      <c r="O47" s="55">
        <v>3593</v>
      </c>
      <c r="P47" s="55">
        <v>7338</v>
      </c>
      <c r="Q47" s="55">
        <v>9987</v>
      </c>
      <c r="R47" s="55">
        <v>13143</v>
      </c>
      <c r="S47" s="55">
        <v>14163</v>
      </c>
      <c r="T47" s="55">
        <v>18995</v>
      </c>
      <c r="U47" s="55">
        <v>22218</v>
      </c>
      <c r="V47" s="55">
        <v>24545</v>
      </c>
      <c r="W47" s="55">
        <v>24250</v>
      </c>
      <c r="X47" s="55">
        <v>23403</v>
      </c>
      <c r="Y47" s="55">
        <v>24398</v>
      </c>
      <c r="Z47" s="55">
        <v>24945</v>
      </c>
      <c r="AA47" s="55">
        <v>26658</v>
      </c>
      <c r="AB47" s="55">
        <v>27026</v>
      </c>
      <c r="AC47" s="55">
        <v>28199</v>
      </c>
      <c r="AD47" s="55">
        <v>28987</v>
      </c>
      <c r="AE47" s="56">
        <v>28809</v>
      </c>
      <c r="AF47" s="56">
        <v>28809</v>
      </c>
      <c r="AH47" s="80" t="s">
        <v>92</v>
      </c>
      <c r="AI47" s="80">
        <v>1.0055049994382654E-2</v>
      </c>
      <c r="AJ47" s="80">
        <v>8.6779463809569975E-3</v>
      </c>
      <c r="AK47" s="80">
        <v>7.6322858482923295E-3</v>
      </c>
      <c r="AL47" s="80">
        <v>7.0950371125018188E-3</v>
      </c>
      <c r="AM47" s="80">
        <v>1.0036169311479683E-2</v>
      </c>
      <c r="AN47" s="80">
        <v>9.5282289249806647E-3</v>
      </c>
      <c r="AO47" s="80">
        <v>1.3288463197860039E-2</v>
      </c>
      <c r="AP47" s="80">
        <v>9.1934537393232058E-3</v>
      </c>
      <c r="AQ47" s="80">
        <v>1.0462439840970915E-2</v>
      </c>
      <c r="AR47" s="80">
        <v>1.0492818439838307E-2</v>
      </c>
      <c r="AS47" s="80">
        <v>1.0096564579180366E-2</v>
      </c>
      <c r="AT47" s="80">
        <v>1.4038260207480727E-2</v>
      </c>
      <c r="AU47" s="80">
        <v>2.8220425465107151E-2</v>
      </c>
      <c r="AV47" s="80">
        <v>5.380998023123465E-2</v>
      </c>
      <c r="AW47" s="80">
        <v>9.0527770238594582E-2</v>
      </c>
      <c r="AX47" s="80">
        <v>0.10743214896569529</v>
      </c>
      <c r="AY47" s="80">
        <v>0.11301528883691334</v>
      </c>
      <c r="AZ47" s="80">
        <v>9.1219414799404874E-2</v>
      </c>
      <c r="BA47" s="80">
        <v>8.5703199375555525E-2</v>
      </c>
      <c r="BB47" s="80">
        <v>8.5314717537554138E-2</v>
      </c>
      <c r="BC47" s="80">
        <v>7.7522685136932001E-2</v>
      </c>
      <c r="BD47" s="80">
        <v>7.3120134118909927E-2</v>
      </c>
      <c r="BE47" s="80">
        <v>7.4362754755110991E-2</v>
      </c>
      <c r="BF47" s="80">
        <v>7.7088592796681121E-2</v>
      </c>
      <c r="BG47" s="80">
        <v>7.3199503493445936E-2</v>
      </c>
      <c r="BH47" s="80">
        <v>7.5614162976914104E-2</v>
      </c>
      <c r="BI47" s="80">
        <v>7.364413961485744E-2</v>
      </c>
      <c r="BJ47" s="80">
        <v>7.4318394454913228E-2</v>
      </c>
      <c r="BK47" s="80">
        <v>7.5658985140697466E-2</v>
      </c>
      <c r="BL47" s="80">
        <v>7.6685352881989369E-2</v>
      </c>
      <c r="BM47" s="80">
        <v>7.6685352881989369E-2</v>
      </c>
    </row>
    <row r="48" spans="1:65" ht="14.4" x14ac:dyDescent="0.3">
      <c r="A48" s="54" t="s">
        <v>94</v>
      </c>
      <c r="B48" s="55">
        <v>806</v>
      </c>
      <c r="C48" s="55">
        <v>946</v>
      </c>
      <c r="D48" s="55">
        <v>845</v>
      </c>
      <c r="E48" s="55">
        <v>922</v>
      </c>
      <c r="F48" s="55">
        <v>884</v>
      </c>
      <c r="G48" s="55">
        <v>870</v>
      </c>
      <c r="H48" s="55">
        <v>365</v>
      </c>
      <c r="I48" s="55">
        <v>659</v>
      </c>
      <c r="J48" s="55">
        <v>792</v>
      </c>
      <c r="K48" s="55">
        <v>747</v>
      </c>
      <c r="L48" s="55">
        <v>911</v>
      </c>
      <c r="M48" s="55">
        <v>1015</v>
      </c>
      <c r="N48" s="55">
        <v>1403</v>
      </c>
      <c r="O48" s="55">
        <v>1675</v>
      </c>
      <c r="P48" s="55">
        <v>1548</v>
      </c>
      <c r="Q48" s="55">
        <v>1488</v>
      </c>
      <c r="R48" s="55">
        <v>1501</v>
      </c>
      <c r="S48" s="55">
        <v>1605</v>
      </c>
      <c r="T48" s="55">
        <v>1962</v>
      </c>
      <c r="U48" s="55">
        <v>4072</v>
      </c>
      <c r="V48" s="55">
        <v>4119</v>
      </c>
      <c r="W48" s="55">
        <v>4385</v>
      </c>
      <c r="X48" s="55">
        <v>4001</v>
      </c>
      <c r="Y48" s="55">
        <v>4157</v>
      </c>
      <c r="Z48" s="55">
        <v>4184</v>
      </c>
      <c r="AA48" s="55">
        <v>4145</v>
      </c>
      <c r="AB48" s="55">
        <v>4429</v>
      </c>
      <c r="AC48" s="55">
        <v>4455</v>
      </c>
      <c r="AD48" s="55">
        <v>4376</v>
      </c>
      <c r="AE48" s="56">
        <v>4278</v>
      </c>
      <c r="AF48" s="56">
        <v>4278</v>
      </c>
      <c r="AH48" s="80" t="s">
        <v>94</v>
      </c>
      <c r="AI48" s="80">
        <v>4.5275811706549825E-2</v>
      </c>
      <c r="AJ48" s="80">
        <v>4.5862219421147044E-2</v>
      </c>
      <c r="AK48" s="80">
        <v>3.6029505820150944E-2</v>
      </c>
      <c r="AL48" s="80">
        <v>3.3546790860136809E-2</v>
      </c>
      <c r="AM48" s="80">
        <v>2.8805109322558572E-2</v>
      </c>
      <c r="AN48" s="80">
        <v>2.6914153132250582E-2</v>
      </c>
      <c r="AO48" s="80">
        <v>1.5747691776684787E-2</v>
      </c>
      <c r="AP48" s="80">
        <v>2.1483992958205647E-2</v>
      </c>
      <c r="AQ48" s="80">
        <v>2.3675006725854184E-2</v>
      </c>
      <c r="AR48" s="80">
        <v>2.1415670422292938E-2</v>
      </c>
      <c r="AS48" s="80">
        <v>2.3584539311880291E-2</v>
      </c>
      <c r="AT48" s="80">
        <v>2.4150566289140574E-2</v>
      </c>
      <c r="AU48" s="80">
        <v>2.7533558364078812E-2</v>
      </c>
      <c r="AV48" s="80">
        <v>2.5085365123105493E-2</v>
      </c>
      <c r="AW48" s="80">
        <v>1.909743640356288E-2</v>
      </c>
      <c r="AX48" s="80">
        <v>1.6006712492335495E-2</v>
      </c>
      <c r="AY48" s="80">
        <v>1.2906942748551087E-2</v>
      </c>
      <c r="AZ48" s="80">
        <v>1.033729864810032E-2</v>
      </c>
      <c r="BA48" s="80">
        <v>8.8523125651402967E-3</v>
      </c>
      <c r="BB48" s="80">
        <v>1.5636039689122354E-2</v>
      </c>
      <c r="BC48" s="80">
        <v>1.3009408844123974E-2</v>
      </c>
      <c r="BD48" s="80">
        <v>1.3221929406656495E-2</v>
      </c>
      <c r="BE48" s="80">
        <v>1.2713130016459389E-2</v>
      </c>
      <c r="BF48" s="80">
        <v>1.3134571696688394E-2</v>
      </c>
      <c r="BG48" s="80">
        <v>1.2277679800223604E-2</v>
      </c>
      <c r="BH48" s="80">
        <v>1.1757097514416273E-2</v>
      </c>
      <c r="BI48" s="80">
        <v>1.2068744703404263E-2</v>
      </c>
      <c r="BJ48" s="80">
        <v>1.1741141433974199E-2</v>
      </c>
      <c r="BK48" s="80">
        <v>1.1421800081957157E-2</v>
      </c>
      <c r="BL48" s="80">
        <v>1.1387411559899701E-2</v>
      </c>
      <c r="BM48" s="80">
        <v>1.1387411559899701E-2</v>
      </c>
    </row>
    <row r="49" spans="1:65" ht="14.4" x14ac:dyDescent="0.3">
      <c r="A49" s="54" t="s">
        <v>96</v>
      </c>
      <c r="B49" s="55">
        <v>9</v>
      </c>
      <c r="C49" s="55">
        <v>10</v>
      </c>
      <c r="D49" s="55">
        <v>9</v>
      </c>
      <c r="E49" s="55">
        <v>0</v>
      </c>
      <c r="F49" s="55">
        <v>0</v>
      </c>
      <c r="G49" s="55">
        <v>0</v>
      </c>
      <c r="H49" s="55">
        <v>0</v>
      </c>
      <c r="I49" s="55">
        <v>0</v>
      </c>
      <c r="J49" s="55">
        <v>0</v>
      </c>
      <c r="K49" s="55">
        <v>0</v>
      </c>
      <c r="L49" s="55">
        <v>0</v>
      </c>
      <c r="M49" s="55">
        <v>0</v>
      </c>
      <c r="N49" s="55">
        <v>0</v>
      </c>
      <c r="O49" s="55">
        <v>0</v>
      </c>
      <c r="P49" s="55">
        <v>0</v>
      </c>
      <c r="Q49" s="55">
        <v>0</v>
      </c>
      <c r="R49" s="55">
        <v>0</v>
      </c>
      <c r="S49" s="55">
        <v>0</v>
      </c>
      <c r="T49" s="55">
        <v>4495</v>
      </c>
      <c r="U49" s="55">
        <v>3985</v>
      </c>
      <c r="V49" s="55">
        <v>4984</v>
      </c>
      <c r="W49" s="55">
        <v>5722</v>
      </c>
      <c r="X49" s="55">
        <v>6737</v>
      </c>
      <c r="Y49" s="55">
        <v>4987</v>
      </c>
      <c r="Z49" s="55">
        <v>7308</v>
      </c>
      <c r="AA49" s="55">
        <v>8241</v>
      </c>
      <c r="AB49" s="55">
        <v>8500</v>
      </c>
      <c r="AC49" s="55">
        <v>8663</v>
      </c>
      <c r="AD49" s="55">
        <v>8266</v>
      </c>
      <c r="AE49" s="56">
        <v>7165</v>
      </c>
      <c r="AF49" s="56">
        <v>7165</v>
      </c>
      <c r="AH49" s="80" t="s">
        <v>96</v>
      </c>
      <c r="AI49" s="80">
        <v>5.0556117290192115E-4</v>
      </c>
      <c r="AJ49" s="80">
        <v>4.8480147379648033E-4</v>
      </c>
      <c r="AK49" s="80">
        <v>3.8374621583592717E-4</v>
      </c>
      <c r="AL49" s="80">
        <v>0</v>
      </c>
      <c r="AM49" s="80">
        <v>0</v>
      </c>
      <c r="AN49" s="80">
        <v>0</v>
      </c>
      <c r="AO49" s="80">
        <v>0</v>
      </c>
      <c r="AP49" s="80">
        <v>0</v>
      </c>
      <c r="AQ49" s="80">
        <v>0</v>
      </c>
      <c r="AR49" s="80">
        <v>0</v>
      </c>
      <c r="AS49" s="80">
        <v>0</v>
      </c>
      <c r="AT49" s="80">
        <v>0</v>
      </c>
      <c r="AU49" s="80">
        <v>0</v>
      </c>
      <c r="AV49" s="80">
        <v>0</v>
      </c>
      <c r="AW49" s="80">
        <v>0</v>
      </c>
      <c r="AX49" s="80">
        <v>0</v>
      </c>
      <c r="AY49" s="80">
        <v>0</v>
      </c>
      <c r="AZ49" s="80">
        <v>0</v>
      </c>
      <c r="BA49" s="80">
        <v>2.028090977589482E-2</v>
      </c>
      <c r="BB49" s="80">
        <v>1.530196909655024E-2</v>
      </c>
      <c r="BC49" s="80">
        <v>1.5741416285291063E-2</v>
      </c>
      <c r="BD49" s="80">
        <v>1.7253336388800108E-2</v>
      </c>
      <c r="BE49" s="80">
        <v>2.1406737545835268E-2</v>
      </c>
      <c r="BF49" s="80">
        <v>1.5757062557465725E-2</v>
      </c>
      <c r="BG49" s="80">
        <v>2.1444857547809296E-2</v>
      </c>
      <c r="BH49" s="80">
        <v>2.3375208833849095E-2</v>
      </c>
      <c r="BI49" s="80">
        <v>2.3161962063431078E-2</v>
      </c>
      <c r="BJ49" s="80">
        <v>2.2831314981485631E-2</v>
      </c>
      <c r="BK49" s="80">
        <v>2.1575091288267338E-2</v>
      </c>
      <c r="BL49" s="80">
        <v>1.9072184157709528E-2</v>
      </c>
      <c r="BM49" s="80">
        <v>1.9072184157709528E-2</v>
      </c>
    </row>
    <row r="50" spans="1:65" ht="14.4" x14ac:dyDescent="0.3">
      <c r="A50" s="54" t="s">
        <v>100</v>
      </c>
      <c r="B50" s="55">
        <v>0</v>
      </c>
      <c r="C50" s="55">
        <v>0</v>
      </c>
      <c r="D50" s="55">
        <v>0</v>
      </c>
      <c r="E50" s="55">
        <v>0</v>
      </c>
      <c r="F50" s="55">
        <v>0</v>
      </c>
      <c r="G50" s="55">
        <v>0</v>
      </c>
      <c r="H50" s="55">
        <v>0</v>
      </c>
      <c r="I50" s="55">
        <v>0</v>
      </c>
      <c r="J50" s="55">
        <v>0</v>
      </c>
      <c r="K50" s="55">
        <v>0</v>
      </c>
      <c r="L50" s="55">
        <v>0</v>
      </c>
      <c r="M50" s="55">
        <v>0</v>
      </c>
      <c r="N50" s="55">
        <v>0</v>
      </c>
      <c r="O50" s="55">
        <v>0</v>
      </c>
      <c r="P50" s="55">
        <v>0</v>
      </c>
      <c r="Q50" s="55">
        <v>0</v>
      </c>
      <c r="R50" s="55">
        <v>0</v>
      </c>
      <c r="S50" s="55">
        <v>0</v>
      </c>
      <c r="T50" s="55">
        <v>0</v>
      </c>
      <c r="U50" s="55">
        <v>0</v>
      </c>
      <c r="V50" s="55">
        <v>0</v>
      </c>
      <c r="W50" s="55">
        <v>0</v>
      </c>
      <c r="X50" s="55">
        <v>0</v>
      </c>
      <c r="Y50" s="55">
        <v>0</v>
      </c>
      <c r="Z50" s="55">
        <v>0</v>
      </c>
      <c r="AA50" s="55">
        <v>0</v>
      </c>
      <c r="AB50" s="55">
        <v>0</v>
      </c>
      <c r="AC50" s="55">
        <v>0</v>
      </c>
      <c r="AD50" s="55">
        <v>0</v>
      </c>
      <c r="AE50" s="56">
        <v>0</v>
      </c>
      <c r="AF50" s="56">
        <v>0</v>
      </c>
      <c r="AH50" s="80" t="s">
        <v>100</v>
      </c>
      <c r="AI50" s="80">
        <v>0</v>
      </c>
      <c r="AJ50" s="80">
        <v>0</v>
      </c>
      <c r="AK50" s="80">
        <v>0</v>
      </c>
      <c r="AL50" s="80">
        <v>0</v>
      </c>
      <c r="AM50" s="80">
        <v>0</v>
      </c>
      <c r="AN50" s="80">
        <v>0</v>
      </c>
      <c r="AO50" s="80">
        <v>0</v>
      </c>
      <c r="AP50" s="80">
        <v>0</v>
      </c>
      <c r="AQ50" s="80">
        <v>0</v>
      </c>
      <c r="AR50" s="80">
        <v>0</v>
      </c>
      <c r="AS50" s="80">
        <v>0</v>
      </c>
      <c r="AT50" s="80">
        <v>0</v>
      </c>
      <c r="AU50" s="80">
        <v>0</v>
      </c>
      <c r="AV50" s="80">
        <v>0</v>
      </c>
      <c r="AW50" s="80">
        <v>0</v>
      </c>
      <c r="AX50" s="80">
        <v>0</v>
      </c>
      <c r="AY50" s="80">
        <v>0</v>
      </c>
      <c r="AZ50" s="80">
        <v>0</v>
      </c>
      <c r="BA50" s="80">
        <v>0</v>
      </c>
      <c r="BB50" s="80">
        <v>0</v>
      </c>
      <c r="BC50" s="80">
        <v>0</v>
      </c>
      <c r="BD50" s="80">
        <v>0</v>
      </c>
      <c r="BE50" s="80">
        <v>0</v>
      </c>
      <c r="BF50" s="80">
        <v>0</v>
      </c>
      <c r="BG50" s="80">
        <v>0</v>
      </c>
      <c r="BH50" s="80">
        <v>0</v>
      </c>
      <c r="BI50" s="80">
        <v>0</v>
      </c>
      <c r="BJ50" s="80">
        <v>0</v>
      </c>
      <c r="BK50" s="80">
        <v>0</v>
      </c>
      <c r="BL50" s="80">
        <v>0</v>
      </c>
      <c r="BM50" s="80">
        <v>0</v>
      </c>
    </row>
    <row r="51" spans="1:65" ht="14.4" x14ac:dyDescent="0.3">
      <c r="A51" s="54" t="s">
        <v>104</v>
      </c>
      <c r="B51" s="55">
        <v>87</v>
      </c>
      <c r="C51" s="55">
        <v>102</v>
      </c>
      <c r="D51" s="55">
        <v>91</v>
      </c>
      <c r="E51" s="55">
        <v>97</v>
      </c>
      <c r="F51" s="55">
        <v>93</v>
      </c>
      <c r="G51" s="55">
        <v>79</v>
      </c>
      <c r="H51" s="55">
        <v>28</v>
      </c>
      <c r="I51" s="55">
        <v>43</v>
      </c>
      <c r="J51" s="55">
        <v>43</v>
      </c>
      <c r="K51" s="55">
        <v>33</v>
      </c>
      <c r="L51" s="55">
        <v>31</v>
      </c>
      <c r="M51" s="55">
        <v>25</v>
      </c>
      <c r="N51" s="55">
        <v>22</v>
      </c>
      <c r="O51" s="55">
        <v>13</v>
      </c>
      <c r="P51" s="55">
        <v>0</v>
      </c>
      <c r="Q51" s="55">
        <v>0</v>
      </c>
      <c r="R51" s="55">
        <v>0</v>
      </c>
      <c r="S51" s="55">
        <v>0</v>
      </c>
      <c r="T51" s="55">
        <v>0</v>
      </c>
      <c r="U51" s="55">
        <v>0</v>
      </c>
      <c r="V51" s="55">
        <v>0</v>
      </c>
      <c r="W51" s="55">
        <v>0</v>
      </c>
      <c r="X51" s="55">
        <v>0</v>
      </c>
      <c r="Y51" s="55">
        <v>0</v>
      </c>
      <c r="Z51" s="55">
        <v>897</v>
      </c>
      <c r="AA51" s="55">
        <v>1012</v>
      </c>
      <c r="AB51" s="55">
        <v>562</v>
      </c>
      <c r="AC51" s="55">
        <v>1265</v>
      </c>
      <c r="AD51" s="55">
        <v>1086</v>
      </c>
      <c r="AE51" s="56">
        <v>93</v>
      </c>
      <c r="AF51" s="56">
        <v>93</v>
      </c>
      <c r="AH51" s="80" t="s">
        <v>104</v>
      </c>
      <c r="AI51" s="80">
        <v>4.8870913380519047E-3</v>
      </c>
      <c r="AJ51" s="80">
        <v>4.9449750327240994E-3</v>
      </c>
      <c r="AK51" s="80">
        <v>3.880100626785486E-3</v>
      </c>
      <c r="AL51" s="80">
        <v>3.5293261533983411E-3</v>
      </c>
      <c r="AM51" s="80">
        <v>3.030401772622112E-3</v>
      </c>
      <c r="AN51" s="80">
        <v>2.4439288476411445E-3</v>
      </c>
      <c r="AO51" s="80">
        <v>1.2080421088963673E-3</v>
      </c>
      <c r="AP51" s="80">
        <v>1.4018386907478646E-3</v>
      </c>
      <c r="AQ51" s="80">
        <v>1.2853854661764267E-3</v>
      </c>
      <c r="AR51" s="80">
        <v>9.4607379375591296E-4</v>
      </c>
      <c r="AS51" s="80">
        <v>8.0254744090920858E-4</v>
      </c>
      <c r="AT51" s="80">
        <v>5.94841534215285E-4</v>
      </c>
      <c r="AU51" s="80">
        <v>4.3174503493209826E-4</v>
      </c>
      <c r="AV51" s="80">
        <v>1.9469238603007249E-4</v>
      </c>
      <c r="AW51" s="80">
        <v>0</v>
      </c>
      <c r="AX51" s="80">
        <v>0</v>
      </c>
      <c r="AY51" s="80">
        <v>0</v>
      </c>
      <c r="AZ51" s="80">
        <v>0</v>
      </c>
      <c r="BA51" s="80">
        <v>0</v>
      </c>
      <c r="BB51" s="80">
        <v>0</v>
      </c>
      <c r="BC51" s="80">
        <v>0</v>
      </c>
      <c r="BD51" s="80">
        <v>0</v>
      </c>
      <c r="BE51" s="80">
        <v>0</v>
      </c>
      <c r="BF51" s="80">
        <v>0</v>
      </c>
      <c r="BG51" s="80">
        <v>2.6321890011473644E-3</v>
      </c>
      <c r="BH51" s="80">
        <v>2.8704903943520548E-3</v>
      </c>
      <c r="BI51" s="80">
        <v>1.5314144328997959E-3</v>
      </c>
      <c r="BJ51" s="80">
        <v>3.3339043577951429E-3</v>
      </c>
      <c r="BK51" s="80">
        <v>2.8345692159518908E-3</v>
      </c>
      <c r="BL51" s="80">
        <v>2.4755242521521092E-4</v>
      </c>
      <c r="BM51" s="80">
        <v>2.4755242521521092E-4</v>
      </c>
    </row>
    <row r="52" spans="1:65" ht="14.4" x14ac:dyDescent="0.3">
      <c r="A52" s="54" t="s">
        <v>102</v>
      </c>
      <c r="B52" s="55">
        <v>0</v>
      </c>
      <c r="C52" s="55">
        <v>0</v>
      </c>
      <c r="D52" s="55">
        <v>0</v>
      </c>
      <c r="E52" s="55">
        <v>0</v>
      </c>
      <c r="F52" s="55">
        <v>0</v>
      </c>
      <c r="G52" s="55">
        <v>0</v>
      </c>
      <c r="H52" s="55">
        <v>0</v>
      </c>
      <c r="I52" s="55">
        <v>0</v>
      </c>
      <c r="J52" s="55">
        <v>0</v>
      </c>
      <c r="K52" s="55">
        <v>0</v>
      </c>
      <c r="L52" s="55">
        <v>0</v>
      </c>
      <c r="M52" s="55">
        <v>0</v>
      </c>
      <c r="N52" s="55">
        <v>0</v>
      </c>
      <c r="O52" s="55">
        <v>0</v>
      </c>
      <c r="P52" s="55">
        <v>0</v>
      </c>
      <c r="Q52" s="55">
        <v>0</v>
      </c>
      <c r="R52" s="55">
        <v>0</v>
      </c>
      <c r="S52" s="55">
        <v>0</v>
      </c>
      <c r="T52" s="55">
        <v>0</v>
      </c>
      <c r="U52" s="55">
        <v>0</v>
      </c>
      <c r="V52" s="55">
        <v>0</v>
      </c>
      <c r="W52" s="55">
        <v>0</v>
      </c>
      <c r="X52" s="55">
        <v>0</v>
      </c>
      <c r="Y52" s="55">
        <v>0</v>
      </c>
      <c r="Z52" s="55">
        <v>0</v>
      </c>
      <c r="AA52" s="55">
        <v>0</v>
      </c>
      <c r="AB52" s="55">
        <v>0</v>
      </c>
      <c r="AC52" s="55">
        <v>0</v>
      </c>
      <c r="AD52" s="55">
        <v>0</v>
      </c>
      <c r="AE52" s="56">
        <v>0</v>
      </c>
      <c r="AF52" s="56">
        <v>0</v>
      </c>
      <c r="AH52" s="80" t="s">
        <v>102</v>
      </c>
      <c r="AI52" s="80">
        <v>0</v>
      </c>
      <c r="AJ52" s="80">
        <v>0</v>
      </c>
      <c r="AK52" s="80">
        <v>0</v>
      </c>
      <c r="AL52" s="80">
        <v>0</v>
      </c>
      <c r="AM52" s="80">
        <v>0</v>
      </c>
      <c r="AN52" s="80">
        <v>0</v>
      </c>
      <c r="AO52" s="80">
        <v>0</v>
      </c>
      <c r="AP52" s="80">
        <v>0</v>
      </c>
      <c r="AQ52" s="80">
        <v>0</v>
      </c>
      <c r="AR52" s="80">
        <v>0</v>
      </c>
      <c r="AS52" s="80">
        <v>0</v>
      </c>
      <c r="AT52" s="80">
        <v>0</v>
      </c>
      <c r="AU52" s="80">
        <v>0</v>
      </c>
      <c r="AV52" s="80">
        <v>0</v>
      </c>
      <c r="AW52" s="80">
        <v>0</v>
      </c>
      <c r="AX52" s="80">
        <v>0</v>
      </c>
      <c r="AY52" s="80">
        <v>0</v>
      </c>
      <c r="AZ52" s="80">
        <v>0</v>
      </c>
      <c r="BA52" s="80">
        <v>0</v>
      </c>
      <c r="BB52" s="80">
        <v>0</v>
      </c>
      <c r="BC52" s="80">
        <v>0</v>
      </c>
      <c r="BD52" s="80">
        <v>0</v>
      </c>
      <c r="BE52" s="80">
        <v>0</v>
      </c>
      <c r="BF52" s="80">
        <v>0</v>
      </c>
      <c r="BG52" s="80">
        <v>0</v>
      </c>
      <c r="BH52" s="80">
        <v>0</v>
      </c>
      <c r="BI52" s="80">
        <v>0</v>
      </c>
      <c r="BJ52" s="80">
        <v>0</v>
      </c>
      <c r="BK52" s="80">
        <v>0</v>
      </c>
      <c r="BL52" s="80">
        <v>0</v>
      </c>
      <c r="BM52" s="80">
        <v>0</v>
      </c>
    </row>
    <row r="53" spans="1:65" ht="14.4" x14ac:dyDescent="0.3">
      <c r="A53" s="54" t="s">
        <v>106</v>
      </c>
      <c r="B53" s="55">
        <v>104</v>
      </c>
      <c r="C53" s="55">
        <v>122</v>
      </c>
      <c r="D53" s="55">
        <v>109</v>
      </c>
      <c r="E53" s="55">
        <v>119</v>
      </c>
      <c r="F53" s="55">
        <v>114</v>
      </c>
      <c r="G53" s="55">
        <v>98</v>
      </c>
      <c r="H53" s="55">
        <v>36</v>
      </c>
      <c r="I53" s="55">
        <v>55</v>
      </c>
      <c r="J53" s="55">
        <v>56</v>
      </c>
      <c r="K53" s="55">
        <v>44</v>
      </c>
      <c r="L53" s="55">
        <v>44</v>
      </c>
      <c r="M53" s="55">
        <v>39</v>
      </c>
      <c r="N53" s="55">
        <v>40</v>
      </c>
      <c r="O53" s="55">
        <v>32</v>
      </c>
      <c r="P53" s="55">
        <v>16</v>
      </c>
      <c r="Q53" s="55">
        <v>10</v>
      </c>
      <c r="R53" s="55">
        <v>0</v>
      </c>
      <c r="S53" s="55">
        <v>0</v>
      </c>
      <c r="T53" s="55">
        <v>0</v>
      </c>
      <c r="U53" s="55">
        <v>0</v>
      </c>
      <c r="V53" s="55">
        <v>0</v>
      </c>
      <c r="W53" s="55">
        <v>0</v>
      </c>
      <c r="X53" s="55">
        <v>0</v>
      </c>
      <c r="Y53" s="55">
        <v>0</v>
      </c>
      <c r="Z53" s="55">
        <v>0</v>
      </c>
      <c r="AA53" s="55">
        <v>0</v>
      </c>
      <c r="AB53" s="55">
        <v>0</v>
      </c>
      <c r="AC53" s="55">
        <v>0</v>
      </c>
      <c r="AD53" s="55">
        <v>0</v>
      </c>
      <c r="AE53" s="56">
        <v>0</v>
      </c>
      <c r="AF53" s="56">
        <v>0</v>
      </c>
      <c r="AH53" s="80" t="s">
        <v>106</v>
      </c>
      <c r="AI53" s="80">
        <v>5.8420402201999778E-3</v>
      </c>
      <c r="AJ53" s="80">
        <v>5.91457798031706E-3</v>
      </c>
      <c r="AK53" s="80">
        <v>4.6475930584573399E-3</v>
      </c>
      <c r="AL53" s="80">
        <v>4.3297918789113668E-3</v>
      </c>
      <c r="AM53" s="80">
        <v>3.7146860438593632E-3</v>
      </c>
      <c r="AN53" s="80">
        <v>3.0317092034029391E-3</v>
      </c>
      <c r="AO53" s="80">
        <v>1.5531969971524721E-3</v>
      </c>
      <c r="AP53" s="80">
        <v>1.7930494881658733E-3</v>
      </c>
      <c r="AQ53" s="80">
        <v>1.6739903745553464E-3</v>
      </c>
      <c r="AR53" s="80">
        <v>1.2614317250078839E-3</v>
      </c>
      <c r="AS53" s="80">
        <v>1.139099593548554E-3</v>
      </c>
      <c r="AT53" s="80">
        <v>9.2795279337584463E-4</v>
      </c>
      <c r="AU53" s="80">
        <v>7.8499097260381504E-4</v>
      </c>
      <c r="AV53" s="80">
        <v>4.7924279638171687E-4</v>
      </c>
      <c r="AW53" s="80">
        <v>1.9738952355103753E-4</v>
      </c>
      <c r="AX53" s="80">
        <v>1.0757199255601812E-4</v>
      </c>
      <c r="AY53" s="80">
        <v>0</v>
      </c>
      <c r="AZ53" s="80">
        <v>0</v>
      </c>
      <c r="BA53" s="80">
        <v>0</v>
      </c>
      <c r="BB53" s="80">
        <v>0</v>
      </c>
      <c r="BC53" s="80">
        <v>0</v>
      </c>
      <c r="BD53" s="80">
        <v>0</v>
      </c>
      <c r="BE53" s="80">
        <v>0</v>
      </c>
      <c r="BF53" s="80">
        <v>0</v>
      </c>
      <c r="BG53" s="80">
        <v>0</v>
      </c>
      <c r="BH53" s="80">
        <v>0</v>
      </c>
      <c r="BI53" s="80">
        <v>0</v>
      </c>
      <c r="BJ53" s="80">
        <v>0</v>
      </c>
      <c r="BK53" s="80">
        <v>0</v>
      </c>
      <c r="BL53" s="80">
        <v>0</v>
      </c>
      <c r="BM53" s="80">
        <v>0</v>
      </c>
    </row>
    <row r="54" spans="1:65" ht="14.4" x14ac:dyDescent="0.3">
      <c r="A54" s="54" t="s">
        <v>110</v>
      </c>
      <c r="B54" s="55">
        <v>0</v>
      </c>
      <c r="C54" s="55">
        <v>0</v>
      </c>
      <c r="D54" s="55">
        <v>0</v>
      </c>
      <c r="E54" s="55">
        <v>0</v>
      </c>
      <c r="F54" s="55">
        <v>0</v>
      </c>
      <c r="G54" s="55">
        <v>95</v>
      </c>
      <c r="H54" s="55">
        <v>95</v>
      </c>
      <c r="I54" s="55">
        <v>95</v>
      </c>
      <c r="J54" s="55">
        <v>95</v>
      </c>
      <c r="K54" s="55">
        <v>95</v>
      </c>
      <c r="L54" s="55">
        <v>95</v>
      </c>
      <c r="M54" s="55">
        <v>95</v>
      </c>
      <c r="N54" s="55">
        <v>496</v>
      </c>
      <c r="O54" s="55">
        <v>1832</v>
      </c>
      <c r="P54" s="55">
        <v>2545</v>
      </c>
      <c r="Q54" s="55">
        <v>4090</v>
      </c>
      <c r="R54" s="55">
        <v>5009</v>
      </c>
      <c r="S54" s="55">
        <v>6759</v>
      </c>
      <c r="T54" s="55">
        <v>10652</v>
      </c>
      <c r="U54" s="55">
        <v>11000</v>
      </c>
      <c r="V54" s="55">
        <v>11629</v>
      </c>
      <c r="W54" s="55">
        <v>12354</v>
      </c>
      <c r="X54" s="55">
        <v>11956</v>
      </c>
      <c r="Y54" s="55">
        <v>11751</v>
      </c>
      <c r="Z54" s="55">
        <v>13035</v>
      </c>
      <c r="AA54" s="55">
        <v>13460</v>
      </c>
      <c r="AB54" s="55">
        <v>13827</v>
      </c>
      <c r="AC54" s="55">
        <v>14333</v>
      </c>
      <c r="AD54" s="55">
        <v>15113</v>
      </c>
      <c r="AE54" s="56">
        <v>15000</v>
      </c>
      <c r="AF54" s="56">
        <v>15000</v>
      </c>
      <c r="AH54" s="80" t="s">
        <v>110</v>
      </c>
      <c r="AI54" s="80">
        <v>0</v>
      </c>
      <c r="AJ54" s="80">
        <v>0</v>
      </c>
      <c r="AK54" s="80">
        <v>0</v>
      </c>
      <c r="AL54" s="80">
        <v>0</v>
      </c>
      <c r="AM54" s="80">
        <v>0</v>
      </c>
      <c r="AN54" s="80">
        <v>2.9389017788089716E-3</v>
      </c>
      <c r="AO54" s="80">
        <v>4.098714298041246E-3</v>
      </c>
      <c r="AP54" s="80">
        <v>3.0970854795592359E-3</v>
      </c>
      <c r="AQ54" s="80">
        <v>2.8398050996921052E-3</v>
      </c>
      <c r="AR54" s="80">
        <v>2.7235457699033858E-3</v>
      </c>
      <c r="AS54" s="80">
        <v>2.4594195769798328E-3</v>
      </c>
      <c r="AT54" s="80">
        <v>2.2603978300180833E-3</v>
      </c>
      <c r="AU54" s="80">
        <v>9.733888060287306E-3</v>
      </c>
      <c r="AV54" s="80">
        <v>2.7436650092853291E-2</v>
      </c>
      <c r="AW54" s="80">
        <v>3.1397271089836906E-2</v>
      </c>
      <c r="AX54" s="80">
        <v>4.3996944955411406E-2</v>
      </c>
      <c r="AY54" s="80">
        <v>4.3071869571946961E-2</v>
      </c>
      <c r="AZ54" s="80">
        <v>4.3532586643308453E-2</v>
      </c>
      <c r="BA54" s="80">
        <v>4.8060567504523165E-2</v>
      </c>
      <c r="BB54" s="80">
        <v>4.223881055509477E-2</v>
      </c>
      <c r="BC54" s="80">
        <v>3.6728918535644015E-2</v>
      </c>
      <c r="BD54" s="80">
        <v>3.725056234659848E-2</v>
      </c>
      <c r="BE54" s="80">
        <v>3.799004810717032E-2</v>
      </c>
      <c r="BF54" s="80">
        <v>3.7128783259029428E-2</v>
      </c>
      <c r="BG54" s="80">
        <v>3.8250371939750165E-2</v>
      </c>
      <c r="BH54" s="80">
        <v>3.8178656826065867E-2</v>
      </c>
      <c r="BI54" s="80">
        <v>3.7677699935419001E-2</v>
      </c>
      <c r="BJ54" s="80">
        <v>3.7774585897452792E-2</v>
      </c>
      <c r="BK54" s="80">
        <v>3.9446449871713557E-2</v>
      </c>
      <c r="BL54" s="80">
        <v>3.99278105185824E-2</v>
      </c>
      <c r="BM54" s="80">
        <v>3.99278105185824E-2</v>
      </c>
    </row>
    <row r="55" spans="1:65" ht="14.4" x14ac:dyDescent="0.3">
      <c r="A55" s="54" t="s">
        <v>108</v>
      </c>
      <c r="B55" s="55">
        <v>0</v>
      </c>
      <c r="C55" s="55">
        <v>0</v>
      </c>
      <c r="D55" s="55">
        <v>0</v>
      </c>
      <c r="E55" s="55">
        <v>0</v>
      </c>
      <c r="F55" s="55">
        <v>0</v>
      </c>
      <c r="G55" s="55">
        <v>0</v>
      </c>
      <c r="H55" s="55">
        <v>0</v>
      </c>
      <c r="I55" s="55">
        <v>0</v>
      </c>
      <c r="J55" s="55">
        <v>0</v>
      </c>
      <c r="K55" s="55">
        <v>0</v>
      </c>
      <c r="L55" s="55">
        <v>0</v>
      </c>
      <c r="M55" s="55">
        <v>0</v>
      </c>
      <c r="N55" s="55">
        <v>0</v>
      </c>
      <c r="O55" s="55">
        <v>0</v>
      </c>
      <c r="P55" s="55">
        <v>0</v>
      </c>
      <c r="Q55" s="55">
        <v>0</v>
      </c>
      <c r="R55" s="55">
        <v>0</v>
      </c>
      <c r="S55" s="55">
        <v>0</v>
      </c>
      <c r="T55" s="55">
        <v>0</v>
      </c>
      <c r="U55" s="55">
        <v>0</v>
      </c>
      <c r="V55" s="55">
        <v>0</v>
      </c>
      <c r="W55" s="55">
        <v>0</v>
      </c>
      <c r="X55" s="55">
        <v>0</v>
      </c>
      <c r="Y55" s="55">
        <v>0</v>
      </c>
      <c r="Z55" s="55">
        <v>0</v>
      </c>
      <c r="AA55" s="55">
        <v>0</v>
      </c>
      <c r="AB55" s="55">
        <v>0</v>
      </c>
      <c r="AC55" s="55">
        <v>0</v>
      </c>
      <c r="AD55" s="55">
        <v>0</v>
      </c>
      <c r="AE55" s="56">
        <v>0</v>
      </c>
      <c r="AF55" s="56">
        <v>0</v>
      </c>
      <c r="AH55" s="80" t="s">
        <v>108</v>
      </c>
      <c r="AI55" s="80">
        <v>0</v>
      </c>
      <c r="AJ55" s="80">
        <v>0</v>
      </c>
      <c r="AK55" s="80">
        <v>0</v>
      </c>
      <c r="AL55" s="80">
        <v>0</v>
      </c>
      <c r="AM55" s="80">
        <v>0</v>
      </c>
      <c r="AN55" s="80">
        <v>0</v>
      </c>
      <c r="AO55" s="80">
        <v>0</v>
      </c>
      <c r="AP55" s="80">
        <v>0</v>
      </c>
      <c r="AQ55" s="80">
        <v>0</v>
      </c>
      <c r="AR55" s="80">
        <v>0</v>
      </c>
      <c r="AS55" s="80">
        <v>0</v>
      </c>
      <c r="AT55" s="80">
        <v>0</v>
      </c>
      <c r="AU55" s="80">
        <v>0</v>
      </c>
      <c r="AV55" s="80">
        <v>0</v>
      </c>
      <c r="AW55" s="80">
        <v>0</v>
      </c>
      <c r="AX55" s="80">
        <v>0</v>
      </c>
      <c r="AY55" s="80">
        <v>0</v>
      </c>
      <c r="AZ55" s="80">
        <v>0</v>
      </c>
      <c r="BA55" s="80">
        <v>0</v>
      </c>
      <c r="BB55" s="80">
        <v>0</v>
      </c>
      <c r="BC55" s="80">
        <v>0</v>
      </c>
      <c r="BD55" s="80">
        <v>0</v>
      </c>
      <c r="BE55" s="80">
        <v>0</v>
      </c>
      <c r="BF55" s="80">
        <v>0</v>
      </c>
      <c r="BG55" s="80">
        <v>0</v>
      </c>
      <c r="BH55" s="80">
        <v>0</v>
      </c>
      <c r="BI55" s="80">
        <v>0</v>
      </c>
      <c r="BJ55" s="80">
        <v>0</v>
      </c>
      <c r="BK55" s="80">
        <v>0</v>
      </c>
      <c r="BL55" s="80">
        <v>0</v>
      </c>
      <c r="BM55" s="80">
        <v>0</v>
      </c>
    </row>
    <row r="56" spans="1:65" ht="14.4" x14ac:dyDescent="0.3">
      <c r="A56" s="54" t="s">
        <v>112</v>
      </c>
      <c r="B56" s="55">
        <v>0</v>
      </c>
      <c r="C56" s="55">
        <v>0</v>
      </c>
      <c r="D56" s="55">
        <v>0</v>
      </c>
      <c r="E56" s="55">
        <v>0</v>
      </c>
      <c r="F56" s="55">
        <v>56</v>
      </c>
      <c r="G56" s="55">
        <v>56</v>
      </c>
      <c r="H56" s="55">
        <v>24</v>
      </c>
      <c r="I56" s="55">
        <v>45</v>
      </c>
      <c r="J56" s="55">
        <v>54</v>
      </c>
      <c r="K56" s="55">
        <v>52</v>
      </c>
      <c r="L56" s="55">
        <v>65</v>
      </c>
      <c r="M56" s="55">
        <v>73</v>
      </c>
      <c r="N56" s="55">
        <v>102</v>
      </c>
      <c r="O56" s="55">
        <v>124</v>
      </c>
      <c r="P56" s="55">
        <v>116</v>
      </c>
      <c r="Q56" s="55">
        <v>111</v>
      </c>
      <c r="R56" s="55">
        <v>112</v>
      </c>
      <c r="S56" s="55">
        <v>120</v>
      </c>
      <c r="T56" s="55">
        <v>150</v>
      </c>
      <c r="U56" s="55">
        <v>155</v>
      </c>
      <c r="V56" s="55">
        <v>175</v>
      </c>
      <c r="W56" s="55">
        <v>269</v>
      </c>
      <c r="X56" s="55">
        <v>314</v>
      </c>
      <c r="Y56" s="55">
        <v>317</v>
      </c>
      <c r="Z56" s="55">
        <v>303</v>
      </c>
      <c r="AA56" s="55">
        <v>209</v>
      </c>
      <c r="AB56" s="55">
        <v>0</v>
      </c>
      <c r="AC56" s="55">
        <v>0</v>
      </c>
      <c r="AD56" s="55">
        <v>0</v>
      </c>
      <c r="AE56" s="56">
        <v>0</v>
      </c>
      <c r="AF56" s="56">
        <v>0</v>
      </c>
      <c r="AH56" s="80" t="s">
        <v>112</v>
      </c>
      <c r="AI56" s="80">
        <v>0</v>
      </c>
      <c r="AJ56" s="80">
        <v>0</v>
      </c>
      <c r="AK56" s="80">
        <v>0</v>
      </c>
      <c r="AL56" s="80">
        <v>0</v>
      </c>
      <c r="AM56" s="80">
        <v>1.8247580566326696E-3</v>
      </c>
      <c r="AN56" s="80">
        <v>1.7324052590873937E-3</v>
      </c>
      <c r="AO56" s="80">
        <v>1.0354646647683149E-3</v>
      </c>
      <c r="AP56" s="80">
        <v>1.4670404903175329E-3</v>
      </c>
      <c r="AQ56" s="80">
        <v>1.6142050040355124E-3</v>
      </c>
      <c r="AR56" s="80">
        <v>1.4907829477365901E-3</v>
      </c>
      <c r="AS56" s="80">
        <v>1.6827607631967278E-3</v>
      </c>
      <c r="AT56" s="80">
        <v>1.7369372799086323E-3</v>
      </c>
      <c r="AU56" s="80">
        <v>2.0017269801397286E-3</v>
      </c>
      <c r="AV56" s="80">
        <v>1.8570658359791528E-3</v>
      </c>
      <c r="AW56" s="80">
        <v>1.431074045745022E-3</v>
      </c>
      <c r="AX56" s="80">
        <v>1.1940491173718011E-3</v>
      </c>
      <c r="AY56" s="80">
        <v>9.6307634099781591E-4</v>
      </c>
      <c r="AZ56" s="80">
        <v>7.728821419140426E-4</v>
      </c>
      <c r="BA56" s="80">
        <v>6.7678230620338666E-4</v>
      </c>
      <c r="BB56" s="80">
        <v>5.9518323963997171E-4</v>
      </c>
      <c r="BC56" s="80">
        <v>5.527182684442086E-4</v>
      </c>
      <c r="BD56" s="80">
        <v>8.1110581764893891E-4</v>
      </c>
      <c r="BE56" s="80">
        <v>9.9773127347369353E-4</v>
      </c>
      <c r="BF56" s="80">
        <v>1.0016019311643544E-3</v>
      </c>
      <c r="BG56" s="80">
        <v>8.891340773106482E-4</v>
      </c>
      <c r="BH56" s="80">
        <v>5.9281866839879394E-4</v>
      </c>
      <c r="BI56" s="80">
        <v>0</v>
      </c>
      <c r="BJ56" s="80">
        <v>0</v>
      </c>
      <c r="BK56" s="80">
        <v>0</v>
      </c>
      <c r="BL56" s="80">
        <v>0</v>
      </c>
      <c r="BM56" s="80">
        <v>0</v>
      </c>
    </row>
  </sheetData>
  <mergeCells count="2">
    <mergeCell ref="B4:AD4"/>
    <mergeCell ref="AH4:BM4"/>
  </mergeCells>
  <pageMargins left="0.7" right="0.7" top="0.75" bottom="0.75" header="0.3" footer="0.3"/>
  <pageSetup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5BE7F8-8A48-47C5-831B-6437805C8895}">
  <dimension ref="A1:BE197"/>
  <sheetViews>
    <sheetView topLeftCell="G22" zoomScaleNormal="100" workbookViewId="0">
      <selection activeCell="D18" sqref="D18"/>
    </sheetView>
  </sheetViews>
  <sheetFormatPr defaultColWidth="9.109375" defaultRowHeight="14.4" x14ac:dyDescent="0.3"/>
  <cols>
    <col min="1" max="1" width="9.109375" style="57"/>
    <col min="2" max="2" width="15.5546875" style="57" customWidth="1"/>
    <col min="3" max="13" width="14.88671875" style="57" bestFit="1" customWidth="1"/>
    <col min="14" max="14" width="14.88671875" style="57" customWidth="1"/>
    <col min="15" max="15" width="7.6640625" style="58" bestFit="1" customWidth="1"/>
    <col min="16" max="16" width="8" style="57" customWidth="1"/>
    <col min="17" max="28" width="8.33203125" style="57" customWidth="1"/>
    <col min="29" max="29" width="8.33203125" style="59" customWidth="1"/>
    <col min="30" max="47" width="8.33203125" style="57" customWidth="1"/>
    <col min="48" max="56" width="19.33203125" style="57" customWidth="1"/>
    <col min="57" max="16384" width="9.109375" style="57"/>
  </cols>
  <sheetData>
    <row r="1" spans="1:56" x14ac:dyDescent="0.3">
      <c r="A1" s="95" t="s">
        <v>302</v>
      </c>
      <c r="F1"/>
      <c r="G1"/>
      <c r="H1"/>
      <c r="I1"/>
      <c r="J1"/>
      <c r="K1"/>
      <c r="L1"/>
      <c r="P1"/>
      <c r="Q1"/>
      <c r="R1"/>
      <c r="S1"/>
      <c r="T1"/>
      <c r="U1"/>
      <c r="V1"/>
      <c r="W1"/>
      <c r="X1"/>
      <c r="Y1"/>
      <c r="Z1"/>
      <c r="AA1"/>
      <c r="AB1"/>
      <c r="AC1"/>
      <c r="AD1"/>
      <c r="AE1"/>
      <c r="AF1"/>
      <c r="AG1"/>
      <c r="AH1"/>
      <c r="AI1"/>
      <c r="AJ1"/>
      <c r="AK1"/>
      <c r="AL1"/>
      <c r="AM1"/>
      <c r="AN1"/>
      <c r="AO1"/>
      <c r="AP1"/>
      <c r="AQ1"/>
      <c r="AR1"/>
      <c r="AS1"/>
      <c r="AT1"/>
      <c r="AU1"/>
      <c r="AV1"/>
      <c r="AW1"/>
      <c r="AX1"/>
      <c r="AY1"/>
      <c r="AZ1"/>
      <c r="BA1"/>
      <c r="BB1"/>
      <c r="BC1"/>
      <c r="BD1"/>
    </row>
    <row r="2" spans="1:56" x14ac:dyDescent="0.3">
      <c r="A2" s="97" t="s">
        <v>391</v>
      </c>
      <c r="P2"/>
      <c r="Q2"/>
      <c r="R2"/>
      <c r="S2"/>
      <c r="T2"/>
      <c r="U2"/>
      <c r="V2"/>
      <c r="W2"/>
      <c r="X2"/>
      <c r="Y2"/>
      <c r="Z2"/>
      <c r="AA2"/>
      <c r="AB2"/>
      <c r="AC2"/>
      <c r="AD2"/>
      <c r="AE2"/>
      <c r="AF2"/>
      <c r="AG2"/>
      <c r="AH2"/>
      <c r="AI2"/>
      <c r="AJ2"/>
      <c r="AK2"/>
      <c r="AL2"/>
      <c r="AM2"/>
      <c r="AN2"/>
      <c r="AO2"/>
      <c r="AP2"/>
      <c r="AQ2"/>
      <c r="AR2"/>
      <c r="AS2"/>
      <c r="AT2"/>
      <c r="AU2"/>
      <c r="AV2"/>
      <c r="AW2"/>
      <c r="AX2"/>
      <c r="AY2"/>
      <c r="AZ2"/>
      <c r="BA2"/>
      <c r="BB2"/>
      <c r="BC2"/>
      <c r="BD2"/>
    </row>
    <row r="3" spans="1:56" x14ac:dyDescent="0.3">
      <c r="A3" s="163" t="s">
        <v>293</v>
      </c>
      <c r="P3"/>
      <c r="Q3"/>
      <c r="R3"/>
      <c r="S3"/>
      <c r="T3"/>
      <c r="U3"/>
      <c r="V3"/>
      <c r="W3"/>
      <c r="X3"/>
      <c r="Y3"/>
      <c r="Z3"/>
      <c r="AA3"/>
      <c r="AB3"/>
      <c r="AC3"/>
      <c r="AD3"/>
      <c r="AE3"/>
      <c r="AF3"/>
      <c r="AG3"/>
      <c r="AH3"/>
      <c r="AI3"/>
      <c r="AJ3"/>
      <c r="AK3"/>
      <c r="AL3"/>
      <c r="AM3"/>
      <c r="AN3"/>
      <c r="AO3"/>
      <c r="AP3"/>
      <c r="AQ3"/>
      <c r="AR3"/>
      <c r="AS3"/>
      <c r="AT3"/>
      <c r="AU3"/>
      <c r="AV3"/>
      <c r="AW3"/>
      <c r="AX3"/>
      <c r="AY3"/>
      <c r="AZ3"/>
      <c r="BA3"/>
      <c r="BB3"/>
      <c r="BC3"/>
      <c r="BD3"/>
    </row>
    <row r="4" spans="1:56" ht="15" thickBot="1" x14ac:dyDescent="0.35">
      <c r="P4"/>
      <c r="Q4"/>
      <c r="R4"/>
      <c r="S4"/>
      <c r="T4"/>
      <c r="U4"/>
      <c r="V4"/>
      <c r="W4"/>
      <c r="X4"/>
      <c r="Y4"/>
      <c r="Z4"/>
      <c r="AA4"/>
      <c r="AB4"/>
      <c r="AC4"/>
      <c r="AD4"/>
      <c r="AE4"/>
      <c r="AF4"/>
      <c r="AG4"/>
      <c r="AH4"/>
      <c r="AI4"/>
      <c r="AJ4"/>
      <c r="AK4"/>
      <c r="AL4"/>
      <c r="AM4"/>
      <c r="AN4"/>
      <c r="AO4"/>
      <c r="AP4"/>
      <c r="AQ4"/>
      <c r="AR4"/>
      <c r="AS4"/>
      <c r="AT4"/>
      <c r="AU4"/>
      <c r="AV4"/>
      <c r="AW4"/>
      <c r="AX4"/>
      <c r="AY4"/>
      <c r="AZ4"/>
      <c r="BA4"/>
      <c r="BB4"/>
      <c r="BC4"/>
      <c r="BD4"/>
    </row>
    <row r="5" spans="1:56" ht="15.6" x14ac:dyDescent="0.3">
      <c r="A5" s="60"/>
      <c r="B5" s="61"/>
      <c r="C5" s="61"/>
      <c r="D5" s="159" t="s">
        <v>271</v>
      </c>
      <c r="E5" s="160"/>
      <c r="F5" s="160"/>
      <c r="G5" s="160"/>
      <c r="H5" s="160"/>
      <c r="I5" s="160"/>
      <c r="J5" s="160"/>
      <c r="K5" s="62"/>
      <c r="L5" s="63"/>
      <c r="M5" s="64"/>
      <c r="N5" s="434"/>
      <c r="P5"/>
      <c r="Q5"/>
      <c r="R5"/>
      <c r="S5"/>
      <c r="T5"/>
      <c r="U5"/>
      <c r="V5"/>
      <c r="W5"/>
      <c r="X5"/>
      <c r="Y5"/>
      <c r="Z5"/>
      <c r="AA5"/>
      <c r="AB5"/>
      <c r="AC5"/>
      <c r="AD5"/>
      <c r="AE5"/>
      <c r="AF5"/>
      <c r="AG5"/>
      <c r="AH5"/>
      <c r="AI5"/>
      <c r="AJ5"/>
      <c r="AK5"/>
      <c r="AL5"/>
      <c r="AM5"/>
      <c r="AN5"/>
      <c r="AO5"/>
      <c r="AP5"/>
      <c r="AQ5"/>
      <c r="AR5"/>
      <c r="AS5"/>
      <c r="AT5"/>
      <c r="AU5"/>
      <c r="AV5"/>
      <c r="AW5"/>
      <c r="AX5"/>
      <c r="AY5"/>
      <c r="AZ5"/>
      <c r="BA5"/>
      <c r="BB5"/>
      <c r="BC5"/>
      <c r="BD5"/>
    </row>
    <row r="6" spans="1:56" ht="15.6" x14ac:dyDescent="0.3">
      <c r="A6" s="65"/>
      <c r="D6" s="155" t="s">
        <v>272</v>
      </c>
      <c r="E6" s="156"/>
      <c r="F6" s="156"/>
      <c r="G6" s="156"/>
      <c r="H6" s="156"/>
      <c r="I6" s="156"/>
      <c r="J6" s="156"/>
      <c r="K6" s="132"/>
      <c r="L6" s="133"/>
      <c r="M6" s="66"/>
      <c r="N6" s="434"/>
      <c r="P6"/>
      <c r="Q6"/>
      <c r="R6"/>
      <c r="S6"/>
      <c r="T6"/>
      <c r="U6"/>
      <c r="V6"/>
      <c r="W6"/>
      <c r="X6"/>
      <c r="Y6"/>
      <c r="Z6"/>
      <c r="AA6"/>
      <c r="AB6"/>
      <c r="AC6"/>
      <c r="AD6"/>
      <c r="AE6"/>
      <c r="AF6"/>
      <c r="AG6"/>
      <c r="AH6"/>
      <c r="AI6"/>
      <c r="AJ6"/>
      <c r="AK6"/>
      <c r="AL6"/>
      <c r="AM6"/>
      <c r="AN6"/>
      <c r="AO6"/>
      <c r="AP6"/>
      <c r="AQ6"/>
      <c r="AR6"/>
      <c r="AS6"/>
      <c r="AT6"/>
      <c r="AU6"/>
      <c r="AV6"/>
      <c r="AW6"/>
      <c r="AX6"/>
      <c r="AY6"/>
      <c r="AZ6"/>
      <c r="BA6"/>
      <c r="BB6"/>
      <c r="BC6"/>
      <c r="BD6"/>
    </row>
    <row r="7" spans="1:56" x14ac:dyDescent="0.3">
      <c r="A7" s="65"/>
      <c r="D7" s="157" t="s">
        <v>281</v>
      </c>
      <c r="E7" s="158"/>
      <c r="F7" s="158"/>
      <c r="G7" s="158"/>
      <c r="H7" s="158"/>
      <c r="I7" s="158"/>
      <c r="J7" s="158"/>
      <c r="K7" s="132"/>
      <c r="L7" s="133"/>
      <c r="M7" s="66"/>
      <c r="N7" s="434"/>
      <c r="P7" s="153" t="s">
        <v>283</v>
      </c>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3"/>
      <c r="AU7" s="153"/>
      <c r="AV7"/>
      <c r="AW7"/>
      <c r="AX7"/>
      <c r="AY7"/>
      <c r="AZ7"/>
      <c r="BA7"/>
      <c r="BB7"/>
      <c r="BC7"/>
      <c r="BD7"/>
    </row>
    <row r="8" spans="1:56" x14ac:dyDescent="0.3">
      <c r="A8" s="67"/>
      <c r="B8" s="68"/>
      <c r="C8" s="68"/>
      <c r="D8" s="68"/>
      <c r="E8" s="68"/>
      <c r="F8" s="68"/>
      <c r="G8" s="68"/>
      <c r="H8" s="68"/>
      <c r="I8" s="68"/>
      <c r="J8" s="68"/>
      <c r="K8" s="68"/>
      <c r="L8" s="69"/>
      <c r="P8" s="154" t="s">
        <v>282</v>
      </c>
      <c r="Q8" s="154"/>
      <c r="R8" s="154"/>
      <c r="S8" s="154"/>
      <c r="T8" s="154"/>
      <c r="U8" s="154"/>
      <c r="V8" s="154"/>
      <c r="W8" s="154"/>
      <c r="X8" s="154"/>
      <c r="Y8" s="154"/>
      <c r="Z8" s="154"/>
      <c r="AA8" s="154"/>
      <c r="AB8" s="154"/>
      <c r="AC8" s="154"/>
      <c r="AD8" s="154"/>
      <c r="AE8" s="154"/>
      <c r="AF8" s="154"/>
      <c r="AG8" s="154"/>
      <c r="AH8" s="154"/>
      <c r="AI8" s="154"/>
      <c r="AJ8" s="154"/>
      <c r="AK8" s="154"/>
      <c r="AL8" s="154"/>
      <c r="AM8" s="154"/>
      <c r="AN8" s="154"/>
      <c r="AO8" s="154"/>
      <c r="AP8" s="154"/>
      <c r="AQ8" s="154"/>
      <c r="AR8" s="154"/>
      <c r="AS8" s="154"/>
      <c r="AT8" s="154"/>
      <c r="AU8"/>
      <c r="AV8"/>
      <c r="AW8"/>
      <c r="AX8"/>
      <c r="AY8"/>
      <c r="AZ8"/>
      <c r="BA8"/>
      <c r="BB8"/>
      <c r="BC8"/>
      <c r="BD8"/>
    </row>
    <row r="9" spans="1:56" ht="15.6" x14ac:dyDescent="0.3">
      <c r="A9" s="70" t="s">
        <v>273</v>
      </c>
      <c r="B9" s="71">
        <v>2008</v>
      </c>
      <c r="C9" s="71">
        <v>2009</v>
      </c>
      <c r="D9" s="72">
        <v>2010</v>
      </c>
      <c r="E9" s="72">
        <v>2011</v>
      </c>
      <c r="F9" s="72">
        <v>2012</v>
      </c>
      <c r="G9" s="72">
        <v>2013</v>
      </c>
      <c r="H9" s="72">
        <v>2014</v>
      </c>
      <c r="I9" s="72">
        <v>2015</v>
      </c>
      <c r="J9" s="72">
        <v>2016</v>
      </c>
      <c r="K9" s="72">
        <v>2017</v>
      </c>
      <c r="L9" s="72">
        <v>2018</v>
      </c>
      <c r="M9" s="72">
        <v>2019</v>
      </c>
      <c r="N9" s="435"/>
      <c r="P9" s="2" t="s">
        <v>273</v>
      </c>
      <c r="Q9" s="2">
        <v>1990</v>
      </c>
      <c r="R9" s="2">
        <v>1991</v>
      </c>
      <c r="S9" s="2">
        <v>1992</v>
      </c>
      <c r="T9" s="2">
        <v>1993</v>
      </c>
      <c r="U9" s="2">
        <v>1994</v>
      </c>
      <c r="V9" s="2">
        <v>1995</v>
      </c>
      <c r="W9" s="2">
        <v>1996</v>
      </c>
      <c r="X9" s="2">
        <v>1997</v>
      </c>
      <c r="Y9" s="2">
        <v>1998</v>
      </c>
      <c r="Z9" s="2">
        <v>1999</v>
      </c>
      <c r="AA9" s="2">
        <v>2000</v>
      </c>
      <c r="AB9" s="2">
        <v>2001</v>
      </c>
      <c r="AC9" s="2">
        <v>2002</v>
      </c>
      <c r="AD9" s="2">
        <v>2003</v>
      </c>
      <c r="AE9" s="2">
        <v>2004</v>
      </c>
      <c r="AF9" s="2">
        <v>2005</v>
      </c>
      <c r="AG9" s="2">
        <v>2006</v>
      </c>
      <c r="AH9" s="2">
        <v>2007</v>
      </c>
      <c r="AI9" s="2">
        <v>2008</v>
      </c>
      <c r="AJ9" s="2">
        <v>2009</v>
      </c>
      <c r="AK9" s="2">
        <v>2010</v>
      </c>
      <c r="AL9" s="2">
        <v>2011</v>
      </c>
      <c r="AM9" s="2">
        <v>2012</v>
      </c>
      <c r="AN9" s="2">
        <v>2013</v>
      </c>
      <c r="AO9" s="2">
        <v>2014</v>
      </c>
      <c r="AP9" s="2">
        <v>2015</v>
      </c>
      <c r="AQ9" s="2">
        <v>2016</v>
      </c>
      <c r="AR9" s="2">
        <v>2017</v>
      </c>
      <c r="AS9" s="2">
        <v>2018</v>
      </c>
      <c r="AT9" s="2">
        <v>2019</v>
      </c>
      <c r="AU9" s="2">
        <v>2020</v>
      </c>
      <c r="AV9"/>
      <c r="AW9"/>
      <c r="AX9"/>
      <c r="AY9"/>
      <c r="AZ9"/>
      <c r="BA9"/>
      <c r="BB9"/>
      <c r="BC9"/>
      <c r="BD9"/>
    </row>
    <row r="10" spans="1:56" x14ac:dyDescent="0.3">
      <c r="A10" s="73" t="s">
        <v>4</v>
      </c>
      <c r="B10" s="59">
        <v>134206.79</v>
      </c>
      <c r="C10" s="59">
        <v>144303.85999999999</v>
      </c>
      <c r="D10" s="59">
        <v>137213.68</v>
      </c>
      <c r="E10" s="59">
        <v>155552.25</v>
      </c>
      <c r="F10" s="59">
        <v>173407.88</v>
      </c>
      <c r="G10" s="59">
        <v>183031.77000000002</v>
      </c>
      <c r="H10" s="59">
        <v>205120.33</v>
      </c>
      <c r="I10" s="59">
        <v>205426.97999999998</v>
      </c>
      <c r="J10" s="59">
        <v>198613.46</v>
      </c>
      <c r="K10" s="59">
        <v>191843.38</v>
      </c>
      <c r="L10" s="59">
        <v>193581.32</v>
      </c>
      <c r="M10" s="59">
        <v>180538.6</v>
      </c>
      <c r="N10" s="59">
        <v>151041.82</v>
      </c>
      <c r="O10" s="74"/>
      <c r="P10" t="s">
        <v>4</v>
      </c>
      <c r="Q10" s="79">
        <v>7.2668796458011235E-4</v>
      </c>
      <c r="R10" s="79">
        <v>7.2668796458011235E-4</v>
      </c>
      <c r="S10" s="79">
        <v>7.2668796458011235E-4</v>
      </c>
      <c r="T10" s="79">
        <v>7.2668796458011235E-4</v>
      </c>
      <c r="U10" s="79">
        <v>7.2668796458011235E-4</v>
      </c>
      <c r="V10" s="79">
        <v>7.2668796458011235E-4</v>
      </c>
      <c r="W10" s="79">
        <v>7.2668796458011235E-4</v>
      </c>
      <c r="X10" s="79">
        <v>7.2668796458011235E-4</v>
      </c>
      <c r="Y10" s="79">
        <v>7.2668796458011235E-4</v>
      </c>
      <c r="Z10" s="79">
        <v>7.2668796458011235E-4</v>
      </c>
      <c r="AA10" s="79">
        <v>7.2668796458011235E-4</v>
      </c>
      <c r="AB10" s="79">
        <v>7.2668796458011235E-4</v>
      </c>
      <c r="AC10" s="79">
        <v>7.2668796458011235E-4</v>
      </c>
      <c r="AD10" s="79">
        <v>7.2668796458011235E-4</v>
      </c>
      <c r="AE10" s="79">
        <v>7.2668796458011235E-4</v>
      </c>
      <c r="AF10" s="79">
        <v>7.2668796458011235E-4</v>
      </c>
      <c r="AG10" s="79">
        <v>7.2668796458011235E-4</v>
      </c>
      <c r="AH10" s="79">
        <v>7.2668796458011235E-4</v>
      </c>
      <c r="AI10" s="79">
        <v>7.2668796458011235E-4</v>
      </c>
      <c r="AJ10" s="79">
        <v>7.8699106177677501E-4</v>
      </c>
      <c r="AK10" s="79">
        <v>7.572012762998698E-4</v>
      </c>
      <c r="AL10" s="79">
        <v>8.7352337873335638E-4</v>
      </c>
      <c r="AM10" s="79">
        <v>9.6123389771333686E-4</v>
      </c>
      <c r="AN10" s="79">
        <v>1.0277694584641805E-3</v>
      </c>
      <c r="AO10" s="79">
        <v>1.1563441347249772E-3</v>
      </c>
      <c r="AP10" s="79">
        <v>1.1669265802214956E-3</v>
      </c>
      <c r="AQ10" s="79">
        <v>1.138641129637182E-3</v>
      </c>
      <c r="AR10" s="79">
        <v>1.12399906414876E-3</v>
      </c>
      <c r="AS10" s="79">
        <v>1.1599393951078338E-3</v>
      </c>
      <c r="AT10" s="79">
        <v>1.0805697266963953E-3</v>
      </c>
      <c r="AU10" s="79">
        <v>8.9476174466462293E-4</v>
      </c>
      <c r="AV10"/>
      <c r="AW10"/>
      <c r="AX10"/>
      <c r="AY10"/>
      <c r="AZ10"/>
      <c r="BA10"/>
      <c r="BB10"/>
      <c r="BC10"/>
      <c r="BD10"/>
    </row>
    <row r="11" spans="1:56" x14ac:dyDescent="0.3">
      <c r="A11" s="73" t="s">
        <v>2</v>
      </c>
      <c r="B11" s="59">
        <v>880.86</v>
      </c>
      <c r="C11" s="59">
        <v>698.48</v>
      </c>
      <c r="D11" s="59">
        <v>708.93000000000006</v>
      </c>
      <c r="E11" s="59">
        <v>2469.02</v>
      </c>
      <c r="F11" s="59">
        <v>8985.74</v>
      </c>
      <c r="G11" s="59">
        <v>18512.72</v>
      </c>
      <c r="H11" s="59">
        <v>23497.47</v>
      </c>
      <c r="I11" s="59">
        <v>28118.219999999998</v>
      </c>
      <c r="J11" s="59">
        <v>45634.47</v>
      </c>
      <c r="K11" s="59">
        <v>49729.58</v>
      </c>
      <c r="L11" s="59">
        <v>65833.66</v>
      </c>
      <c r="M11" s="59">
        <v>71512.81</v>
      </c>
      <c r="N11" s="59">
        <v>59311.360000000001</v>
      </c>
      <c r="O11" s="74"/>
      <c r="P11" t="s">
        <v>2</v>
      </c>
      <c r="Q11" s="79">
        <v>4.7695825261899026E-6</v>
      </c>
      <c r="R11" s="79">
        <v>4.7695825261899026E-6</v>
      </c>
      <c r="S11" s="79">
        <v>4.7695825261899026E-6</v>
      </c>
      <c r="T11" s="79">
        <v>4.7695825261899026E-6</v>
      </c>
      <c r="U11" s="79">
        <v>4.7695825261899026E-6</v>
      </c>
      <c r="V11" s="79">
        <v>4.7695825261899026E-6</v>
      </c>
      <c r="W11" s="79">
        <v>4.7695825261899026E-6</v>
      </c>
      <c r="X11" s="79">
        <v>4.7695825261899026E-6</v>
      </c>
      <c r="Y11" s="79">
        <v>4.7695825261899026E-6</v>
      </c>
      <c r="Z11" s="79">
        <v>4.7695825261899026E-6</v>
      </c>
      <c r="AA11" s="79">
        <v>4.7695825261899026E-6</v>
      </c>
      <c r="AB11" s="79">
        <v>4.7695825261899026E-6</v>
      </c>
      <c r="AC11" s="79">
        <v>4.7695825261899026E-6</v>
      </c>
      <c r="AD11" s="79">
        <v>4.7695825261899026E-6</v>
      </c>
      <c r="AE11" s="79">
        <v>4.7695825261899026E-6</v>
      </c>
      <c r="AF11" s="79">
        <v>4.7695825261899026E-6</v>
      </c>
      <c r="AG11" s="79">
        <v>4.7695825261899026E-6</v>
      </c>
      <c r="AH11" s="79">
        <v>4.7695825261899026E-6</v>
      </c>
      <c r="AI11" s="79">
        <v>4.7695825261899026E-6</v>
      </c>
      <c r="AJ11" s="79">
        <v>3.8093057027708189E-6</v>
      </c>
      <c r="AK11" s="79">
        <v>3.9121660523008116E-6</v>
      </c>
      <c r="AL11" s="79">
        <v>1.3865094799723125E-5</v>
      </c>
      <c r="AM11" s="79">
        <v>4.9809719627727637E-5</v>
      </c>
      <c r="AN11" s="79">
        <v>1.0395358253432725E-4</v>
      </c>
      <c r="AO11" s="79">
        <v>1.3246449835263092E-4</v>
      </c>
      <c r="AP11" s="79">
        <v>1.5972535986517284E-4</v>
      </c>
      <c r="AQ11" s="79">
        <v>2.6162015641434421E-4</v>
      </c>
      <c r="AR11" s="79">
        <v>2.9136268022649984E-4</v>
      </c>
      <c r="AS11" s="79">
        <v>3.9447533345745759E-4</v>
      </c>
      <c r="AT11" s="79">
        <v>4.280224703027011E-4</v>
      </c>
      <c r="AU11" s="79">
        <v>3.5135657099491735E-4</v>
      </c>
      <c r="AV11"/>
      <c r="AW11"/>
      <c r="AX11"/>
      <c r="AY11"/>
      <c r="AZ11"/>
      <c r="BA11"/>
      <c r="BB11"/>
      <c r="BC11"/>
      <c r="BD11"/>
    </row>
    <row r="12" spans="1:56" x14ac:dyDescent="0.3">
      <c r="A12" s="73" t="s">
        <v>8</v>
      </c>
      <c r="B12" s="59">
        <v>3417.91</v>
      </c>
      <c r="C12" s="59">
        <v>3630.55</v>
      </c>
      <c r="D12" s="59">
        <v>4095.84</v>
      </c>
      <c r="E12" s="59">
        <v>3651.21</v>
      </c>
      <c r="F12" s="59">
        <v>1399.87</v>
      </c>
      <c r="G12" s="59">
        <v>1644.35</v>
      </c>
      <c r="H12" s="59">
        <v>4244.6900000000005</v>
      </c>
      <c r="I12" s="59">
        <v>9447.32</v>
      </c>
      <c r="J12" s="59">
        <v>16887.29</v>
      </c>
      <c r="K12" s="59">
        <v>26989.32</v>
      </c>
      <c r="L12" s="59">
        <v>28442.53</v>
      </c>
      <c r="M12" s="59">
        <v>30561.699999999997</v>
      </c>
      <c r="N12" s="59">
        <v>34115.599999999999</v>
      </c>
      <c r="O12" s="74"/>
      <c r="P12" t="s">
        <v>8</v>
      </c>
      <c r="Q12" s="79">
        <v>1.8506918025667788E-5</v>
      </c>
      <c r="R12" s="79">
        <v>1.8506918025667788E-5</v>
      </c>
      <c r="S12" s="79">
        <v>1.8506918025667788E-5</v>
      </c>
      <c r="T12" s="79">
        <v>1.8506918025667788E-5</v>
      </c>
      <c r="U12" s="79">
        <v>1.8506918025667788E-5</v>
      </c>
      <c r="V12" s="79">
        <v>1.8506918025667788E-5</v>
      </c>
      <c r="W12" s="79">
        <v>1.8506918025667788E-5</v>
      </c>
      <c r="X12" s="79">
        <v>1.8506918025667788E-5</v>
      </c>
      <c r="Y12" s="79">
        <v>1.8506918025667788E-5</v>
      </c>
      <c r="Z12" s="79">
        <v>1.8506918025667788E-5</v>
      </c>
      <c r="AA12" s="79">
        <v>1.8506918025667788E-5</v>
      </c>
      <c r="AB12" s="79">
        <v>1.8506918025667788E-5</v>
      </c>
      <c r="AC12" s="79">
        <v>1.8506918025667788E-5</v>
      </c>
      <c r="AD12" s="79">
        <v>1.8506918025667788E-5</v>
      </c>
      <c r="AE12" s="79">
        <v>1.8506918025667788E-5</v>
      </c>
      <c r="AF12" s="79">
        <v>1.8506918025667788E-5</v>
      </c>
      <c r="AG12" s="79">
        <v>1.8506918025667788E-5</v>
      </c>
      <c r="AH12" s="79">
        <v>1.8506918025667788E-5</v>
      </c>
      <c r="AI12" s="79">
        <v>1.8506918025667788E-5</v>
      </c>
      <c r="AJ12" s="79">
        <v>1.9799958222418104E-5</v>
      </c>
      <c r="AK12" s="79">
        <v>2.2602522398058701E-5</v>
      </c>
      <c r="AL12" s="79">
        <v>2.0503832607146592E-5</v>
      </c>
      <c r="AM12" s="79">
        <v>7.7597540341994184E-6</v>
      </c>
      <c r="AN12" s="79">
        <v>9.2334391402409263E-6</v>
      </c>
      <c r="AO12" s="79">
        <v>2.3928990291824141E-5</v>
      </c>
      <c r="AP12" s="79">
        <v>5.3665437810837411E-5</v>
      </c>
      <c r="AQ12" s="79">
        <v>9.6813997209004306E-5</v>
      </c>
      <c r="AR12" s="79">
        <v>1.5812883625179774E-4</v>
      </c>
      <c r="AS12" s="79">
        <v>1.7042765822413247E-4</v>
      </c>
      <c r="AT12" s="79">
        <v>1.8291959623248003E-4</v>
      </c>
      <c r="AU12" s="79">
        <v>2.0209855638842546E-4</v>
      </c>
      <c r="AV12"/>
      <c r="AW12"/>
      <c r="AX12"/>
      <c r="AY12"/>
      <c r="AZ12"/>
      <c r="BA12"/>
      <c r="BB12"/>
      <c r="BC12"/>
      <c r="BD12"/>
    </row>
    <row r="13" spans="1:56" x14ac:dyDescent="0.3">
      <c r="A13" s="73" t="s">
        <v>10</v>
      </c>
      <c r="B13" s="59">
        <v>40474.660000000003</v>
      </c>
      <c r="C13" s="59">
        <v>41327.14</v>
      </c>
      <c r="D13" s="59">
        <v>51591.020000000004</v>
      </c>
      <c r="E13" s="59">
        <v>66804.31</v>
      </c>
      <c r="F13" s="59">
        <v>82369.929999999993</v>
      </c>
      <c r="G13" s="59">
        <v>100156.20999999999</v>
      </c>
      <c r="H13" s="59">
        <v>127032.11</v>
      </c>
      <c r="I13" s="59">
        <v>148899.89000000001</v>
      </c>
      <c r="J13" s="59">
        <v>172509.43</v>
      </c>
      <c r="K13" s="59">
        <v>182377.82</v>
      </c>
      <c r="L13" s="59">
        <v>175763.14</v>
      </c>
      <c r="M13" s="59">
        <v>352096.63999999996</v>
      </c>
      <c r="N13" s="59">
        <v>513118.27</v>
      </c>
      <c r="O13" s="74"/>
      <c r="P13" t="s">
        <v>10</v>
      </c>
      <c r="Q13" s="79">
        <v>2.1915767669036785E-4</v>
      </c>
      <c r="R13" s="79">
        <v>2.1915767669036785E-4</v>
      </c>
      <c r="S13" s="79">
        <v>2.1915767669036785E-4</v>
      </c>
      <c r="T13" s="79">
        <v>2.1915767669036785E-4</v>
      </c>
      <c r="U13" s="79">
        <v>2.1915767669036785E-4</v>
      </c>
      <c r="V13" s="79">
        <v>2.1915767669036785E-4</v>
      </c>
      <c r="W13" s="79">
        <v>2.1915767669036785E-4</v>
      </c>
      <c r="X13" s="79">
        <v>2.1915767669036785E-4</v>
      </c>
      <c r="Y13" s="79">
        <v>2.1915767669036785E-4</v>
      </c>
      <c r="Z13" s="79">
        <v>2.1915767669036785E-4</v>
      </c>
      <c r="AA13" s="79">
        <v>2.1915767669036785E-4</v>
      </c>
      <c r="AB13" s="79">
        <v>2.1915767669036785E-4</v>
      </c>
      <c r="AC13" s="79">
        <v>2.1915767669036785E-4</v>
      </c>
      <c r="AD13" s="79">
        <v>2.1915767669036785E-4</v>
      </c>
      <c r="AE13" s="79">
        <v>2.1915767669036785E-4</v>
      </c>
      <c r="AF13" s="79">
        <v>2.1915767669036785E-4</v>
      </c>
      <c r="AG13" s="79">
        <v>2.1915767669036785E-4</v>
      </c>
      <c r="AH13" s="79">
        <v>2.1915767669036785E-4</v>
      </c>
      <c r="AI13" s="79">
        <v>2.1915767669036785E-4</v>
      </c>
      <c r="AJ13" s="79">
        <v>2.253861385883748E-4</v>
      </c>
      <c r="AK13" s="79">
        <v>2.8470037528045394E-4</v>
      </c>
      <c r="AL13" s="79">
        <v>3.7514807137248448E-4</v>
      </c>
      <c r="AM13" s="79">
        <v>4.5659268118769866E-4</v>
      </c>
      <c r="AN13" s="79">
        <v>5.6240232891549221E-4</v>
      </c>
      <c r="AO13" s="79">
        <v>7.1613006531453085E-4</v>
      </c>
      <c r="AP13" s="79">
        <v>8.4582482511818516E-4</v>
      </c>
      <c r="AQ13" s="79">
        <v>9.8898801847702752E-4</v>
      </c>
      <c r="AR13" s="79">
        <v>1.0685409056152523E-3</v>
      </c>
      <c r="AS13" s="79">
        <v>1.0531728489807464E-3</v>
      </c>
      <c r="AT13" s="79">
        <v>2.1073885033755608E-3</v>
      </c>
      <c r="AU13" s="79">
        <v>3.0396786696856078E-3</v>
      </c>
      <c r="AV13"/>
      <c r="AW13"/>
      <c r="AX13"/>
      <c r="AY13"/>
      <c r="AZ13"/>
      <c r="BA13"/>
      <c r="BB13"/>
      <c r="BC13"/>
      <c r="BD13"/>
    </row>
    <row r="14" spans="1:56" x14ac:dyDescent="0.3">
      <c r="A14" s="73" t="s">
        <v>12</v>
      </c>
      <c r="B14" s="59">
        <v>22149408.23</v>
      </c>
      <c r="C14" s="59">
        <v>21578008.659999996</v>
      </c>
      <c r="D14" s="59">
        <v>21352469.75</v>
      </c>
      <c r="E14" s="59">
        <v>20435612.900000002</v>
      </c>
      <c r="F14" s="59">
        <v>21277284.93</v>
      </c>
      <c r="G14" s="59">
        <v>20288089.759999998</v>
      </c>
      <c r="H14" s="59">
        <v>20447937.469999999</v>
      </c>
      <c r="I14" s="59">
        <v>20047254.129999999</v>
      </c>
      <c r="J14" s="59">
        <v>19936208.600000001</v>
      </c>
      <c r="K14" s="59">
        <v>19177049.140000001</v>
      </c>
      <c r="L14" s="59">
        <v>18536648.879999999</v>
      </c>
      <c r="M14" s="59">
        <v>17872597.370000001</v>
      </c>
      <c r="N14" s="59">
        <v>15244806.664999999</v>
      </c>
      <c r="O14" s="74"/>
      <c r="P14" t="s">
        <v>12</v>
      </c>
      <c r="Q14" s="79">
        <v>0.11993214637882843</v>
      </c>
      <c r="R14" s="79">
        <v>0.11993214637882843</v>
      </c>
      <c r="S14" s="79">
        <v>0.11993214637882843</v>
      </c>
      <c r="T14" s="79">
        <v>0.11993214637882843</v>
      </c>
      <c r="U14" s="79">
        <v>0.11993214637882843</v>
      </c>
      <c r="V14" s="79">
        <v>0.11993214637882843</v>
      </c>
      <c r="W14" s="79">
        <v>0.11993214637882843</v>
      </c>
      <c r="X14" s="79">
        <v>0.11993214637882843</v>
      </c>
      <c r="Y14" s="79">
        <v>0.11993214637882843</v>
      </c>
      <c r="Z14" s="79">
        <v>0.11993214637882843</v>
      </c>
      <c r="AA14" s="79">
        <v>0.11993214637882843</v>
      </c>
      <c r="AB14" s="79">
        <v>0.11993214637882843</v>
      </c>
      <c r="AC14" s="79">
        <v>0.11993214637882843</v>
      </c>
      <c r="AD14" s="79">
        <v>0.11993214637882843</v>
      </c>
      <c r="AE14" s="79">
        <v>0.11993214637882843</v>
      </c>
      <c r="AF14" s="79">
        <v>0.11993214637882843</v>
      </c>
      <c r="AG14" s="79">
        <v>0.11993214637882843</v>
      </c>
      <c r="AH14" s="79">
        <v>0.11993214637882843</v>
      </c>
      <c r="AI14" s="79">
        <v>0.11993214637882843</v>
      </c>
      <c r="AJ14" s="79">
        <v>0.11768015038795113</v>
      </c>
      <c r="AK14" s="79">
        <v>0.11783167208148898</v>
      </c>
      <c r="AL14" s="79">
        <v>0.11475877479686064</v>
      </c>
      <c r="AM14" s="79">
        <v>0.11794416450983163</v>
      </c>
      <c r="AN14" s="79">
        <v>0.11392273060522708</v>
      </c>
      <c r="AO14" s="79">
        <v>0.11527308171090397</v>
      </c>
      <c r="AP14" s="79">
        <v>0.11387829244606602</v>
      </c>
      <c r="AQ14" s="79">
        <v>0.11429329654186833</v>
      </c>
      <c r="AR14" s="79">
        <v>0.1123572014134383</v>
      </c>
      <c r="AS14" s="79">
        <v>0.11107161212245843</v>
      </c>
      <c r="AT14" s="79">
        <v>0.10697206943809032</v>
      </c>
      <c r="AU14" s="79">
        <v>9.0309225674387872E-2</v>
      </c>
      <c r="AV14"/>
      <c r="AW14"/>
      <c r="AX14"/>
      <c r="AY14"/>
      <c r="AZ14"/>
      <c r="BA14"/>
      <c r="BB14"/>
      <c r="BC14"/>
      <c r="BD14"/>
    </row>
    <row r="15" spans="1:56" x14ac:dyDescent="0.3">
      <c r="A15" s="73" t="s">
        <v>14</v>
      </c>
      <c r="B15" s="59">
        <v>26795857.25</v>
      </c>
      <c r="C15" s="59">
        <v>23430824.16</v>
      </c>
      <c r="D15" s="59">
        <v>21072663.560000002</v>
      </c>
      <c r="E15" s="59">
        <v>21158332.57</v>
      </c>
      <c r="F15" s="59">
        <v>21616668.84</v>
      </c>
      <c r="G15" s="59">
        <v>20786350.239999998</v>
      </c>
      <c r="H15" s="59">
        <v>20316240.100000001</v>
      </c>
      <c r="I15" s="59">
        <v>19960257.579999998</v>
      </c>
      <c r="J15" s="59">
        <v>20144881.920000002</v>
      </c>
      <c r="K15" s="59">
        <v>19688220.099999998</v>
      </c>
      <c r="L15" s="59">
        <v>18232502.25</v>
      </c>
      <c r="M15" s="59">
        <v>19097585.18</v>
      </c>
      <c r="N15" s="59">
        <v>19239769.02</v>
      </c>
      <c r="O15" s="74"/>
      <c r="P15" t="s">
        <v>14</v>
      </c>
      <c r="Q15" s="79">
        <v>0.14509122052752879</v>
      </c>
      <c r="R15" s="79">
        <v>0.14509122052752879</v>
      </c>
      <c r="S15" s="79">
        <v>0.14509122052752879</v>
      </c>
      <c r="T15" s="79">
        <v>0.14509122052752879</v>
      </c>
      <c r="U15" s="79">
        <v>0.14509122052752879</v>
      </c>
      <c r="V15" s="79">
        <v>0.14509122052752879</v>
      </c>
      <c r="W15" s="79">
        <v>0.14509122052752879</v>
      </c>
      <c r="X15" s="79">
        <v>0.14509122052752879</v>
      </c>
      <c r="Y15" s="79">
        <v>0.14509122052752879</v>
      </c>
      <c r="Z15" s="79">
        <v>0.14509122052752879</v>
      </c>
      <c r="AA15" s="79">
        <v>0.14509122052752879</v>
      </c>
      <c r="AB15" s="79">
        <v>0.14509122052752879</v>
      </c>
      <c r="AC15" s="79">
        <v>0.14509122052752879</v>
      </c>
      <c r="AD15" s="79">
        <v>0.14509122052752879</v>
      </c>
      <c r="AE15" s="79">
        <v>0.14509122052752879</v>
      </c>
      <c r="AF15" s="79">
        <v>0.14509122052752879</v>
      </c>
      <c r="AG15" s="79">
        <v>0.14509122052752879</v>
      </c>
      <c r="AH15" s="79">
        <v>0.14509122052752879</v>
      </c>
      <c r="AI15" s="79">
        <v>0.14509122052752879</v>
      </c>
      <c r="AJ15" s="79">
        <v>0.12778486441030279</v>
      </c>
      <c r="AK15" s="79">
        <v>0.11628758694227691</v>
      </c>
      <c r="AL15" s="79">
        <v>0.11881729872059338</v>
      </c>
      <c r="AM15" s="79">
        <v>0.11982543610274017</v>
      </c>
      <c r="AN15" s="79">
        <v>0.11672058861481581</v>
      </c>
      <c r="AO15" s="79">
        <v>0.11453065173646798</v>
      </c>
      <c r="AP15" s="79">
        <v>0.11338410912806871</v>
      </c>
      <c r="AQ15" s="79">
        <v>0.11548961035066024</v>
      </c>
      <c r="AR15" s="79">
        <v>0.11535212196091833</v>
      </c>
      <c r="AS15" s="79">
        <v>0.10924916531805455</v>
      </c>
      <c r="AT15" s="79">
        <v>0.1143039349951408</v>
      </c>
      <c r="AU15" s="79">
        <v>0.11397511825055844</v>
      </c>
      <c r="AV15"/>
      <c r="AW15"/>
      <c r="AX15"/>
      <c r="AY15"/>
      <c r="AZ15"/>
      <c r="BA15"/>
      <c r="BB15"/>
      <c r="BC15"/>
      <c r="BD15"/>
    </row>
    <row r="16" spans="1:56" x14ac:dyDescent="0.3">
      <c r="A16" s="73" t="s">
        <v>16</v>
      </c>
      <c r="B16" s="59">
        <v>8043.24</v>
      </c>
      <c r="C16" s="59">
        <v>10699.41</v>
      </c>
      <c r="D16" s="59">
        <v>13634.27</v>
      </c>
      <c r="E16" s="59">
        <v>16143.130000000001</v>
      </c>
      <c r="F16" s="59">
        <v>15098.05</v>
      </c>
      <c r="G16" s="59">
        <v>43805.990000000005</v>
      </c>
      <c r="H16" s="59">
        <v>86225.329999999987</v>
      </c>
      <c r="I16" s="59">
        <v>131654.5</v>
      </c>
      <c r="J16" s="59">
        <v>143886.93</v>
      </c>
      <c r="K16" s="59">
        <v>238497.47</v>
      </c>
      <c r="L16" s="59">
        <v>194099.75</v>
      </c>
      <c r="M16" s="59">
        <v>194298.43</v>
      </c>
      <c r="N16" s="59">
        <v>176086.05</v>
      </c>
      <c r="O16" s="74"/>
      <c r="P16" t="s">
        <v>16</v>
      </c>
      <c r="Q16" s="79">
        <v>4.3551639259305305E-5</v>
      </c>
      <c r="R16" s="79">
        <v>4.3551639259305305E-5</v>
      </c>
      <c r="S16" s="79">
        <v>4.3551639259305305E-5</v>
      </c>
      <c r="T16" s="79">
        <v>4.3551639259305305E-5</v>
      </c>
      <c r="U16" s="79">
        <v>4.3551639259305305E-5</v>
      </c>
      <c r="V16" s="79">
        <v>4.3551639259305305E-5</v>
      </c>
      <c r="W16" s="79">
        <v>4.3551639259305305E-5</v>
      </c>
      <c r="X16" s="79">
        <v>4.3551639259305305E-5</v>
      </c>
      <c r="Y16" s="79">
        <v>4.3551639259305305E-5</v>
      </c>
      <c r="Z16" s="79">
        <v>4.3551639259305305E-5</v>
      </c>
      <c r="AA16" s="79">
        <v>4.3551639259305305E-5</v>
      </c>
      <c r="AB16" s="79">
        <v>4.3551639259305305E-5</v>
      </c>
      <c r="AC16" s="79">
        <v>4.3551639259305305E-5</v>
      </c>
      <c r="AD16" s="79">
        <v>4.3551639259305305E-5</v>
      </c>
      <c r="AE16" s="79">
        <v>4.3551639259305305E-5</v>
      </c>
      <c r="AF16" s="79">
        <v>4.3551639259305305E-5</v>
      </c>
      <c r="AG16" s="79">
        <v>4.3551639259305305E-5</v>
      </c>
      <c r="AH16" s="79">
        <v>4.3551639259305305E-5</v>
      </c>
      <c r="AI16" s="79">
        <v>4.3551639259305305E-5</v>
      </c>
      <c r="AJ16" s="79">
        <v>5.8351453913187389E-5</v>
      </c>
      <c r="AK16" s="79">
        <v>7.5239485198684469E-5</v>
      </c>
      <c r="AL16" s="79">
        <v>9.0653792927661343E-5</v>
      </c>
      <c r="AM16" s="79">
        <v>8.3691453060673161E-5</v>
      </c>
      <c r="AN16" s="79">
        <v>2.459816600133808E-4</v>
      </c>
      <c r="AO16" s="79">
        <v>4.860861651803388E-4</v>
      </c>
      <c r="AP16" s="79">
        <v>7.4786250304497933E-4</v>
      </c>
      <c r="AQ16" s="79">
        <v>8.24896643536778E-4</v>
      </c>
      <c r="AR16" s="79">
        <v>1.3973426296067498E-3</v>
      </c>
      <c r="AS16" s="79">
        <v>1.1630458280043848E-3</v>
      </c>
      <c r="AT16" s="79">
        <v>1.1629258308341742E-3</v>
      </c>
      <c r="AU16" s="79">
        <v>1.0431221055804414E-3</v>
      </c>
      <c r="AV16"/>
      <c r="AW16"/>
      <c r="AX16"/>
      <c r="AY16"/>
      <c r="AZ16"/>
      <c r="BA16"/>
      <c r="BB16"/>
      <c r="BC16"/>
      <c r="BD16"/>
    </row>
    <row r="17" spans="1:57" s="59" customFormat="1" x14ac:dyDescent="0.3">
      <c r="A17" s="73" t="s">
        <v>20</v>
      </c>
      <c r="B17" s="59">
        <v>3690.1</v>
      </c>
      <c r="C17" s="59">
        <v>3578.2200000000003</v>
      </c>
      <c r="D17" s="59">
        <v>3759.0600000000004</v>
      </c>
      <c r="E17" s="59">
        <v>3374.9300000000003</v>
      </c>
      <c r="F17" s="59">
        <v>7558.0499999999993</v>
      </c>
      <c r="G17" s="59">
        <v>11731.460000000001</v>
      </c>
      <c r="H17" s="59">
        <v>17105.829999999998</v>
      </c>
      <c r="I17" s="59">
        <v>25354.77</v>
      </c>
      <c r="J17" s="59">
        <v>28119.940000000002</v>
      </c>
      <c r="K17" s="59">
        <v>31359.819999999996</v>
      </c>
      <c r="L17" s="59">
        <v>30508.91</v>
      </c>
      <c r="M17" s="59">
        <v>29897.03</v>
      </c>
      <c r="N17" s="59">
        <v>24842.635999999999</v>
      </c>
      <c r="O17" s="74"/>
      <c r="P17" t="s">
        <v>20</v>
      </c>
      <c r="Q17" s="79">
        <v>1.9980742092833549E-5</v>
      </c>
      <c r="R17" s="79">
        <v>1.9980742092833549E-5</v>
      </c>
      <c r="S17" s="79">
        <v>1.9980742092833549E-5</v>
      </c>
      <c r="T17" s="79">
        <v>1.9980742092833549E-5</v>
      </c>
      <c r="U17" s="79">
        <v>1.9980742092833549E-5</v>
      </c>
      <c r="V17" s="79">
        <v>1.9980742092833549E-5</v>
      </c>
      <c r="W17" s="79">
        <v>1.9980742092833549E-5</v>
      </c>
      <c r="X17" s="79">
        <v>1.9980742092833549E-5</v>
      </c>
      <c r="Y17" s="79">
        <v>1.9980742092833549E-5</v>
      </c>
      <c r="Z17" s="79">
        <v>1.9980742092833549E-5</v>
      </c>
      <c r="AA17" s="79">
        <v>1.9980742092833549E-5</v>
      </c>
      <c r="AB17" s="79">
        <v>1.9980742092833549E-5</v>
      </c>
      <c r="AC17" s="79">
        <v>1.9980742092833549E-5</v>
      </c>
      <c r="AD17" s="79">
        <v>1.9980742092833549E-5</v>
      </c>
      <c r="AE17" s="79">
        <v>1.9980742092833549E-5</v>
      </c>
      <c r="AF17" s="79">
        <v>1.9980742092833549E-5</v>
      </c>
      <c r="AG17" s="79">
        <v>1.9980742092833549E-5</v>
      </c>
      <c r="AH17" s="79">
        <v>1.9980742092833549E-5</v>
      </c>
      <c r="AI17" s="79">
        <v>1.9980742092833549E-5</v>
      </c>
      <c r="AJ17" s="79">
        <v>1.9514565702337364E-5</v>
      </c>
      <c r="AK17" s="79">
        <v>2.0744032444052148E-5</v>
      </c>
      <c r="AL17" s="79">
        <v>1.8952347244019723E-5</v>
      </c>
      <c r="AM17" s="79">
        <v>4.1895753875846268E-5</v>
      </c>
      <c r="AN17" s="79">
        <v>6.587510076089083E-5</v>
      </c>
      <c r="AO17" s="79">
        <v>9.6432304833472891E-5</v>
      </c>
      <c r="AP17" s="79">
        <v>1.4402760069978429E-4</v>
      </c>
      <c r="AQ17" s="79">
        <v>1.6121022335006792E-4</v>
      </c>
      <c r="AR17" s="79">
        <v>1.8373533833626973E-4</v>
      </c>
      <c r="AS17" s="79">
        <v>1.8280940852557129E-4</v>
      </c>
      <c r="AT17" s="79">
        <v>1.7894137617182102E-4</v>
      </c>
      <c r="AU17" s="79">
        <v>1.4716613140273448E-4</v>
      </c>
      <c r="AV17"/>
      <c r="AW17"/>
      <c r="AX17"/>
      <c r="AY17"/>
      <c r="AZ17"/>
      <c r="BA17"/>
      <c r="BB17"/>
      <c r="BC17"/>
      <c r="BD17"/>
      <c r="BE17" s="57"/>
    </row>
    <row r="18" spans="1:57" s="59" customFormat="1" x14ac:dyDescent="0.3">
      <c r="A18" s="73" t="s">
        <v>18</v>
      </c>
      <c r="B18" s="59">
        <v>85091.87</v>
      </c>
      <c r="C18" s="59">
        <v>113509.11</v>
      </c>
      <c r="D18" s="59">
        <v>140179.80000000002</v>
      </c>
      <c r="E18" s="59">
        <v>170173.57</v>
      </c>
      <c r="F18" s="59">
        <v>197736.4</v>
      </c>
      <c r="G18" s="59">
        <v>226654.40000000002</v>
      </c>
      <c r="H18" s="59">
        <v>252615.88</v>
      </c>
      <c r="I18" s="59">
        <v>265838.77999999997</v>
      </c>
      <c r="J18" s="59">
        <v>260003.63</v>
      </c>
      <c r="K18" s="59">
        <v>298212.93</v>
      </c>
      <c r="L18" s="59">
        <v>298948.93999999994</v>
      </c>
      <c r="M18" s="59">
        <v>299007.09999999998</v>
      </c>
      <c r="N18" s="59">
        <v>310821.88000000006</v>
      </c>
      <c r="O18" s="74"/>
      <c r="P18" t="s">
        <v>18</v>
      </c>
      <c r="Q18" s="79">
        <v>4.6074597129262622E-4</v>
      </c>
      <c r="R18" s="79">
        <v>4.6074597129262622E-4</v>
      </c>
      <c r="S18" s="79">
        <v>4.6074597129262622E-4</v>
      </c>
      <c r="T18" s="79">
        <v>4.6074597129262622E-4</v>
      </c>
      <c r="U18" s="79">
        <v>4.6074597129262622E-4</v>
      </c>
      <c r="V18" s="79">
        <v>4.6074597129262622E-4</v>
      </c>
      <c r="W18" s="79">
        <v>4.6074597129262622E-4</v>
      </c>
      <c r="X18" s="79">
        <v>4.6074597129262622E-4</v>
      </c>
      <c r="Y18" s="79">
        <v>4.6074597129262622E-4</v>
      </c>
      <c r="Z18" s="79">
        <v>4.6074597129262622E-4</v>
      </c>
      <c r="AA18" s="79">
        <v>4.6074597129262622E-4</v>
      </c>
      <c r="AB18" s="79">
        <v>4.6074597129262622E-4</v>
      </c>
      <c r="AC18" s="79">
        <v>4.6074597129262622E-4</v>
      </c>
      <c r="AD18" s="79">
        <v>4.6074597129262622E-4</v>
      </c>
      <c r="AE18" s="79">
        <v>4.6074597129262622E-4</v>
      </c>
      <c r="AF18" s="79">
        <v>4.6074597129262622E-4</v>
      </c>
      <c r="AG18" s="79">
        <v>4.6074597129262622E-4</v>
      </c>
      <c r="AH18" s="79">
        <v>4.6074597129262622E-4</v>
      </c>
      <c r="AI18" s="79">
        <v>4.6074597129262622E-4</v>
      </c>
      <c r="AJ18" s="79">
        <v>6.1904549885385431E-4</v>
      </c>
      <c r="AK18" s="79">
        <v>7.7356954110887862E-4</v>
      </c>
      <c r="AL18" s="79">
        <v>9.5563125469105934E-4</v>
      </c>
      <c r="AM18" s="79">
        <v>1.0960916568024674E-3</v>
      </c>
      <c r="AN18" s="79">
        <v>1.2727215059250303E-3</v>
      </c>
      <c r="AO18" s="79">
        <v>1.424095267282325E-3</v>
      </c>
      <c r="AP18" s="79">
        <v>1.5100954043896987E-3</v>
      </c>
      <c r="AQ18" s="79">
        <v>1.4905879338337287E-3</v>
      </c>
      <c r="AR18" s="79">
        <v>1.7472119926007332E-3</v>
      </c>
      <c r="AS18" s="79">
        <v>1.7913022425496844E-3</v>
      </c>
      <c r="AT18" s="79">
        <v>1.7896340191365264E-3</v>
      </c>
      <c r="AU18" s="79">
        <v>1.8412882447307515E-3</v>
      </c>
      <c r="AV18"/>
      <c r="AW18"/>
      <c r="AX18"/>
      <c r="AY18"/>
      <c r="AZ18"/>
      <c r="BA18"/>
      <c r="BB18"/>
      <c r="BC18"/>
      <c r="BD18"/>
      <c r="BE18" s="57"/>
    </row>
    <row r="19" spans="1:57" s="59" customFormat="1" x14ac:dyDescent="0.3">
      <c r="A19" s="73" t="s">
        <v>22</v>
      </c>
      <c r="B19" s="59">
        <v>9497348.8399999999</v>
      </c>
      <c r="C19" s="59">
        <v>10332508.879999999</v>
      </c>
      <c r="D19" s="59">
        <v>10487167.710000001</v>
      </c>
      <c r="E19" s="59">
        <v>10675121.449999999</v>
      </c>
      <c r="F19" s="59">
        <v>11034291.18</v>
      </c>
      <c r="G19" s="59">
        <v>10788489.819999998</v>
      </c>
      <c r="H19" s="59">
        <v>10687665.969999999</v>
      </c>
      <c r="I19" s="59">
        <v>11126546.52</v>
      </c>
      <c r="J19" s="59">
        <v>11303374.68</v>
      </c>
      <c r="K19" s="59">
        <v>11051249.34</v>
      </c>
      <c r="L19" s="59">
        <v>11295225.459999997</v>
      </c>
      <c r="M19" s="59">
        <v>10373197.649999999</v>
      </c>
      <c r="N19" s="59">
        <v>10243276.881000001</v>
      </c>
      <c r="O19" s="74"/>
      <c r="P19" t="s">
        <v>22</v>
      </c>
      <c r="Q19" s="79">
        <v>5.1425185696244512E-2</v>
      </c>
      <c r="R19" s="79">
        <v>5.1425185696244512E-2</v>
      </c>
      <c r="S19" s="79">
        <v>5.1425185696244512E-2</v>
      </c>
      <c r="T19" s="79">
        <v>5.1425185696244512E-2</v>
      </c>
      <c r="U19" s="79">
        <v>5.1425185696244512E-2</v>
      </c>
      <c r="V19" s="79">
        <v>5.1425185696244512E-2</v>
      </c>
      <c r="W19" s="79">
        <v>5.1425185696244512E-2</v>
      </c>
      <c r="X19" s="79">
        <v>5.1425185696244512E-2</v>
      </c>
      <c r="Y19" s="79">
        <v>5.1425185696244512E-2</v>
      </c>
      <c r="Z19" s="79">
        <v>5.1425185696244512E-2</v>
      </c>
      <c r="AA19" s="79">
        <v>5.1425185696244512E-2</v>
      </c>
      <c r="AB19" s="79">
        <v>5.1425185696244512E-2</v>
      </c>
      <c r="AC19" s="79">
        <v>5.1425185696244512E-2</v>
      </c>
      <c r="AD19" s="79">
        <v>5.1425185696244512E-2</v>
      </c>
      <c r="AE19" s="79">
        <v>5.1425185696244512E-2</v>
      </c>
      <c r="AF19" s="79">
        <v>5.1425185696244512E-2</v>
      </c>
      <c r="AG19" s="79">
        <v>5.1425185696244512E-2</v>
      </c>
      <c r="AH19" s="79">
        <v>5.1425185696244512E-2</v>
      </c>
      <c r="AI19" s="79">
        <v>5.1425185696244512E-2</v>
      </c>
      <c r="AJ19" s="79">
        <v>5.6350482476970172E-2</v>
      </c>
      <c r="AK19" s="79">
        <v>5.7872485999812734E-2</v>
      </c>
      <c r="AL19" s="79">
        <v>5.994749775328178E-2</v>
      </c>
      <c r="AM19" s="79">
        <v>6.1165240699876465E-2</v>
      </c>
      <c r="AN19" s="79">
        <v>6.0580085850383908E-2</v>
      </c>
      <c r="AO19" s="79">
        <v>6.0250584904525228E-2</v>
      </c>
      <c r="AP19" s="79">
        <v>6.3204272779841211E-2</v>
      </c>
      <c r="AQ19" s="79">
        <v>6.4801687228788624E-2</v>
      </c>
      <c r="AR19" s="79">
        <v>6.4748618981976869E-2</v>
      </c>
      <c r="AS19" s="79">
        <v>6.7680998288879329E-2</v>
      </c>
      <c r="AT19" s="79">
        <v>6.2086242773723661E-2</v>
      </c>
      <c r="AU19" s="79">
        <v>6.0680494270569291E-2</v>
      </c>
      <c r="AV19"/>
      <c r="AW19"/>
      <c r="AX19"/>
      <c r="AY19"/>
      <c r="AZ19"/>
      <c r="BA19"/>
      <c r="BB19"/>
      <c r="BC19"/>
      <c r="BD19"/>
      <c r="BE19" s="57"/>
    </row>
    <row r="20" spans="1:57" s="59" customFormat="1" x14ac:dyDescent="0.3">
      <c r="A20" s="73" t="s">
        <v>24</v>
      </c>
      <c r="B20" s="59">
        <v>14876026.670000002</v>
      </c>
      <c r="C20" s="59">
        <v>15691960.09</v>
      </c>
      <c r="D20" s="59">
        <v>14844298.449999999</v>
      </c>
      <c r="E20" s="59">
        <v>15187089.67</v>
      </c>
      <c r="F20" s="59">
        <v>15485214.080000002</v>
      </c>
      <c r="G20" s="59">
        <v>15231622.609999999</v>
      </c>
      <c r="H20" s="59">
        <v>14423428.43</v>
      </c>
      <c r="I20" s="59">
        <v>13351092.85</v>
      </c>
      <c r="J20" s="59">
        <v>14032773.030000001</v>
      </c>
      <c r="K20" s="59">
        <v>13992077.129999999</v>
      </c>
      <c r="L20" s="59">
        <v>14178395.460000001</v>
      </c>
      <c r="M20" s="59">
        <v>13411106.810000001</v>
      </c>
      <c r="N20" s="59">
        <v>12545498.4</v>
      </c>
      <c r="O20" s="74"/>
      <c r="P20" t="s">
        <v>24</v>
      </c>
      <c r="Q20" s="79">
        <v>8.05490507735247E-2</v>
      </c>
      <c r="R20" s="79">
        <v>8.05490507735247E-2</v>
      </c>
      <c r="S20" s="79">
        <v>8.05490507735247E-2</v>
      </c>
      <c r="T20" s="79">
        <v>8.05490507735247E-2</v>
      </c>
      <c r="U20" s="79">
        <v>8.05490507735247E-2</v>
      </c>
      <c r="V20" s="79">
        <v>8.05490507735247E-2</v>
      </c>
      <c r="W20" s="79">
        <v>8.05490507735247E-2</v>
      </c>
      <c r="X20" s="79">
        <v>8.05490507735247E-2</v>
      </c>
      <c r="Y20" s="79">
        <v>8.05490507735247E-2</v>
      </c>
      <c r="Z20" s="79">
        <v>8.05490507735247E-2</v>
      </c>
      <c r="AA20" s="79">
        <v>8.05490507735247E-2</v>
      </c>
      <c r="AB20" s="79">
        <v>8.05490507735247E-2</v>
      </c>
      <c r="AC20" s="79">
        <v>8.05490507735247E-2</v>
      </c>
      <c r="AD20" s="79">
        <v>8.05490507735247E-2</v>
      </c>
      <c r="AE20" s="79">
        <v>8.05490507735247E-2</v>
      </c>
      <c r="AF20" s="79">
        <v>8.05490507735247E-2</v>
      </c>
      <c r="AG20" s="79">
        <v>8.05490507735247E-2</v>
      </c>
      <c r="AH20" s="79">
        <v>8.05490507735247E-2</v>
      </c>
      <c r="AI20" s="79">
        <v>8.05490507735247E-2</v>
      </c>
      <c r="AJ20" s="79">
        <v>8.5579362413367735E-2</v>
      </c>
      <c r="AK20" s="79">
        <v>8.1916917701763986E-2</v>
      </c>
      <c r="AL20" s="79">
        <v>8.5285027260389057E-2</v>
      </c>
      <c r="AM20" s="79">
        <v>8.583757950932705E-2</v>
      </c>
      <c r="AN20" s="79">
        <v>8.5529394822606297E-2</v>
      </c>
      <c r="AO20" s="79">
        <v>8.1310550093479206E-2</v>
      </c>
      <c r="AP20" s="79">
        <v>7.5840793267126658E-2</v>
      </c>
      <c r="AQ20" s="79">
        <v>8.0449192792982821E-2</v>
      </c>
      <c r="AR20" s="79">
        <v>8.197875579348772E-2</v>
      </c>
      <c r="AS20" s="79">
        <v>8.495695480055647E-2</v>
      </c>
      <c r="AT20" s="79">
        <v>8.026890659602913E-2</v>
      </c>
      <c r="AU20" s="79">
        <v>7.4318702171830522E-2</v>
      </c>
      <c r="AV20"/>
      <c r="AW20"/>
      <c r="AX20"/>
      <c r="AY20"/>
      <c r="AZ20"/>
      <c r="BA20"/>
      <c r="BB20"/>
      <c r="BC20"/>
      <c r="BD20"/>
      <c r="BE20" s="57"/>
    </row>
    <row r="21" spans="1:57" s="59" customFormat="1" x14ac:dyDescent="0.3">
      <c r="A21" s="73" t="s">
        <v>28</v>
      </c>
      <c r="B21" s="59">
        <v>18279.07</v>
      </c>
      <c r="C21" s="59">
        <v>20026.54</v>
      </c>
      <c r="D21" s="59">
        <v>24687.57</v>
      </c>
      <c r="E21" s="59">
        <v>34176.869999999995</v>
      </c>
      <c r="F21" s="59">
        <v>34825.980000000003</v>
      </c>
      <c r="G21" s="59">
        <v>33288.65</v>
      </c>
      <c r="H21" s="59">
        <v>36002.39</v>
      </c>
      <c r="I21" s="59">
        <v>47199.33</v>
      </c>
      <c r="J21" s="59">
        <v>58366.039999999994</v>
      </c>
      <c r="K21" s="59">
        <v>70765.959999999992</v>
      </c>
      <c r="L21" s="59">
        <v>81317.649999999994</v>
      </c>
      <c r="M21" s="59">
        <v>82098.42</v>
      </c>
      <c r="N21" s="59">
        <v>36092.869999999995</v>
      </c>
      <c r="O21" s="74"/>
      <c r="P21" t="s">
        <v>28</v>
      </c>
      <c r="Q21" s="79">
        <v>9.8975470411872548E-5</v>
      </c>
      <c r="R21" s="79">
        <v>9.8975470411872548E-5</v>
      </c>
      <c r="S21" s="79">
        <v>9.8975470411872548E-5</v>
      </c>
      <c r="T21" s="79">
        <v>9.8975470411872548E-5</v>
      </c>
      <c r="U21" s="79">
        <v>9.8975470411872548E-5</v>
      </c>
      <c r="V21" s="79">
        <v>9.8975470411872548E-5</v>
      </c>
      <c r="W21" s="79">
        <v>9.8975470411872548E-5</v>
      </c>
      <c r="X21" s="79">
        <v>9.8975470411872548E-5</v>
      </c>
      <c r="Y21" s="79">
        <v>9.8975470411872548E-5</v>
      </c>
      <c r="Z21" s="79">
        <v>9.8975470411872548E-5</v>
      </c>
      <c r="AA21" s="79">
        <v>9.8975470411872548E-5</v>
      </c>
      <c r="AB21" s="79">
        <v>9.8975470411872548E-5</v>
      </c>
      <c r="AC21" s="79">
        <v>9.8975470411872548E-5</v>
      </c>
      <c r="AD21" s="79">
        <v>9.8975470411872548E-5</v>
      </c>
      <c r="AE21" s="79">
        <v>9.8975470411872548E-5</v>
      </c>
      <c r="AF21" s="79">
        <v>9.8975470411872548E-5</v>
      </c>
      <c r="AG21" s="79">
        <v>9.8975470411872548E-5</v>
      </c>
      <c r="AH21" s="79">
        <v>9.8975470411872548E-5</v>
      </c>
      <c r="AI21" s="79">
        <v>9.8975470411872548E-5</v>
      </c>
      <c r="AJ21" s="79">
        <v>1.0921889392504856E-4</v>
      </c>
      <c r="AK21" s="79">
        <v>1.362361210102548E-4</v>
      </c>
      <c r="AL21" s="79">
        <v>1.9192454597687068E-4</v>
      </c>
      <c r="AM21" s="79">
        <v>1.9304723924360714E-4</v>
      </c>
      <c r="AN21" s="79">
        <v>1.8692414865191786E-4</v>
      </c>
      <c r="AO21" s="79">
        <v>2.0295966037389454E-4</v>
      </c>
      <c r="AP21" s="79">
        <v>2.6811547706949619E-4</v>
      </c>
      <c r="AQ21" s="79">
        <v>3.3460961667980074E-4</v>
      </c>
      <c r="AR21" s="79">
        <v>4.1461359163703519E-4</v>
      </c>
      <c r="AS21" s="79">
        <v>4.8725541158925115E-4</v>
      </c>
      <c r="AT21" s="79">
        <v>4.9138005535439991E-4</v>
      </c>
      <c r="AU21" s="79">
        <v>2.1381177299871932E-4</v>
      </c>
      <c r="AV21"/>
      <c r="AW21"/>
      <c r="AX21"/>
      <c r="AY21"/>
      <c r="AZ21"/>
      <c r="BA21"/>
      <c r="BB21"/>
      <c r="BC21"/>
      <c r="BD21"/>
      <c r="BE21" s="57"/>
    </row>
    <row r="22" spans="1:57" s="59" customFormat="1" x14ac:dyDescent="0.3">
      <c r="A22" s="73" t="s">
        <v>36</v>
      </c>
      <c r="B22" s="59">
        <v>10882.43</v>
      </c>
      <c r="C22" s="59">
        <v>11836.169999999998</v>
      </c>
      <c r="D22" s="59">
        <v>14195.45</v>
      </c>
      <c r="E22" s="59">
        <v>17306.71</v>
      </c>
      <c r="F22" s="59">
        <v>19397.32</v>
      </c>
      <c r="G22" s="59">
        <v>24766.89</v>
      </c>
      <c r="H22" s="59">
        <v>35216.39</v>
      </c>
      <c r="I22" s="59">
        <v>40074.26</v>
      </c>
      <c r="J22" s="59">
        <v>41978.859999999993</v>
      </c>
      <c r="K22" s="59">
        <v>66536.31</v>
      </c>
      <c r="L22" s="59">
        <v>94473.26</v>
      </c>
      <c r="M22" s="59">
        <v>109674.71</v>
      </c>
      <c r="N22" s="59">
        <v>107141.09600000009</v>
      </c>
      <c r="O22" s="74"/>
      <c r="P22" t="s">
        <v>36</v>
      </c>
      <c r="Q22" s="79">
        <v>5.8924968747002681E-5</v>
      </c>
      <c r="R22" s="79">
        <v>5.8924968747002681E-5</v>
      </c>
      <c r="S22" s="79">
        <v>5.8924968747002681E-5</v>
      </c>
      <c r="T22" s="79">
        <v>5.8924968747002681E-5</v>
      </c>
      <c r="U22" s="79">
        <v>5.8924968747002681E-5</v>
      </c>
      <c r="V22" s="79">
        <v>5.8924968747002681E-5</v>
      </c>
      <c r="W22" s="79">
        <v>5.8924968747002681E-5</v>
      </c>
      <c r="X22" s="79">
        <v>5.8924968747002681E-5</v>
      </c>
      <c r="Y22" s="79">
        <v>5.8924968747002681E-5</v>
      </c>
      <c r="Z22" s="79">
        <v>5.8924968747002681E-5</v>
      </c>
      <c r="AA22" s="79">
        <v>5.8924968747002681E-5</v>
      </c>
      <c r="AB22" s="79">
        <v>5.8924968747002681E-5</v>
      </c>
      <c r="AC22" s="79">
        <v>5.8924968747002681E-5</v>
      </c>
      <c r="AD22" s="79">
        <v>5.8924968747002681E-5</v>
      </c>
      <c r="AE22" s="79">
        <v>5.8924968747002681E-5</v>
      </c>
      <c r="AF22" s="79">
        <v>5.8924968747002681E-5</v>
      </c>
      <c r="AG22" s="79">
        <v>5.8924968747002681E-5</v>
      </c>
      <c r="AH22" s="79">
        <v>5.8924968747002681E-5</v>
      </c>
      <c r="AI22" s="79">
        <v>5.8924968747002681E-5</v>
      </c>
      <c r="AJ22" s="79">
        <v>6.4551010594383348E-5</v>
      </c>
      <c r="AK22" s="79">
        <v>7.8336306246221135E-5</v>
      </c>
      <c r="AL22" s="79">
        <v>9.7188023920954957E-5</v>
      </c>
      <c r="AM22" s="79">
        <v>1.0752315009440668E-4</v>
      </c>
      <c r="AN22" s="79">
        <v>1.3907232128685597E-4</v>
      </c>
      <c r="AO22" s="79">
        <v>1.9852866862435009E-4</v>
      </c>
      <c r="AP22" s="79">
        <v>2.2764156478719146E-4</v>
      </c>
      <c r="AQ22" s="79">
        <v>2.4066272533231688E-4</v>
      </c>
      <c r="AR22" s="79">
        <v>3.8983232140672134E-4</v>
      </c>
      <c r="AS22" s="79">
        <v>5.6608383524952254E-4</v>
      </c>
      <c r="AT22" s="79">
        <v>6.5643120867341608E-4</v>
      </c>
      <c r="AU22" s="79">
        <v>6.3469676134887633E-4</v>
      </c>
      <c r="AV22"/>
      <c r="AW22"/>
      <c r="AX22"/>
      <c r="AY22"/>
      <c r="AZ22"/>
      <c r="BA22"/>
      <c r="BB22"/>
      <c r="BC22"/>
      <c r="BD22"/>
      <c r="BE22" s="57"/>
    </row>
    <row r="23" spans="1:57" s="59" customFormat="1" x14ac:dyDescent="0.3">
      <c r="A23" s="73" t="s">
        <v>30</v>
      </c>
      <c r="B23" s="59">
        <v>14375.57</v>
      </c>
      <c r="C23" s="59">
        <v>14759.119999999999</v>
      </c>
      <c r="D23" s="59">
        <v>17067.46</v>
      </c>
      <c r="E23" s="59">
        <v>19462.87</v>
      </c>
      <c r="F23" s="59">
        <v>25806.18</v>
      </c>
      <c r="G23" s="59">
        <v>31063.39</v>
      </c>
      <c r="H23" s="59">
        <v>36770.21</v>
      </c>
      <c r="I23" s="59">
        <v>45931.740000000005</v>
      </c>
      <c r="J23" s="59">
        <v>39531.68</v>
      </c>
      <c r="K23" s="59">
        <v>43299.05</v>
      </c>
      <c r="L23" s="59">
        <v>42742.880000000005</v>
      </c>
      <c r="M23" s="59">
        <v>43884.89</v>
      </c>
      <c r="N23" s="59">
        <v>56304.770000000004</v>
      </c>
      <c r="O23" s="74"/>
      <c r="P23" t="s">
        <v>30</v>
      </c>
      <c r="Q23" s="79">
        <v>7.7839233789727958E-5</v>
      </c>
      <c r="R23" s="79">
        <v>7.7839233789727958E-5</v>
      </c>
      <c r="S23" s="79">
        <v>7.7839233789727958E-5</v>
      </c>
      <c r="T23" s="79">
        <v>7.7839233789727958E-5</v>
      </c>
      <c r="U23" s="79">
        <v>7.7839233789727958E-5</v>
      </c>
      <c r="V23" s="79">
        <v>7.7839233789727958E-5</v>
      </c>
      <c r="W23" s="79">
        <v>7.7839233789727958E-5</v>
      </c>
      <c r="X23" s="79">
        <v>7.7839233789727958E-5</v>
      </c>
      <c r="Y23" s="79">
        <v>7.7839233789727958E-5</v>
      </c>
      <c r="Z23" s="79">
        <v>7.7839233789727958E-5</v>
      </c>
      <c r="AA23" s="79">
        <v>7.7839233789727958E-5</v>
      </c>
      <c r="AB23" s="79">
        <v>7.7839233789727958E-5</v>
      </c>
      <c r="AC23" s="79">
        <v>7.7839233789727958E-5</v>
      </c>
      <c r="AD23" s="79">
        <v>7.7839233789727958E-5</v>
      </c>
      <c r="AE23" s="79">
        <v>7.7839233789727958E-5</v>
      </c>
      <c r="AF23" s="79">
        <v>7.7839233789727958E-5</v>
      </c>
      <c r="AG23" s="79">
        <v>7.7839233789727958E-5</v>
      </c>
      <c r="AH23" s="79">
        <v>7.7839233789727958E-5</v>
      </c>
      <c r="AI23" s="79">
        <v>7.7839233789727958E-5</v>
      </c>
      <c r="AJ23" s="79">
        <v>8.0491925300479398E-5</v>
      </c>
      <c r="AK23" s="79">
        <v>9.4185233536459167E-5</v>
      </c>
      <c r="AL23" s="79">
        <v>1.0929621373042228E-4</v>
      </c>
      <c r="AM23" s="79">
        <v>1.4304871835404457E-4</v>
      </c>
      <c r="AN23" s="79">
        <v>1.7442875364403478E-4</v>
      </c>
      <c r="AO23" s="79">
        <v>2.0728816429900295E-4</v>
      </c>
      <c r="AP23" s="79">
        <v>2.6091494058775965E-4</v>
      </c>
      <c r="AQ23" s="79">
        <v>2.2663316359150881E-4</v>
      </c>
      <c r="AR23" s="79">
        <v>2.5368658370453212E-4</v>
      </c>
      <c r="AS23" s="79">
        <v>2.5611536470753859E-4</v>
      </c>
      <c r="AT23" s="79">
        <v>2.6266229821988963E-4</v>
      </c>
      <c r="AU23" s="79">
        <v>3.3354573083229749E-4</v>
      </c>
      <c r="AV23"/>
      <c r="AW23"/>
      <c r="AX23"/>
      <c r="AY23"/>
      <c r="AZ23"/>
      <c r="BA23"/>
      <c r="BB23"/>
      <c r="BC23"/>
      <c r="BD23"/>
      <c r="BE23" s="57"/>
    </row>
    <row r="24" spans="1:57" s="59" customFormat="1" x14ac:dyDescent="0.3">
      <c r="A24" s="73" t="s">
        <v>32</v>
      </c>
      <c r="B24" s="59">
        <v>793396.36</v>
      </c>
      <c r="C24" s="59">
        <v>984684.43</v>
      </c>
      <c r="D24" s="59">
        <v>1018338.45</v>
      </c>
      <c r="E24" s="59">
        <v>997488.49</v>
      </c>
      <c r="F24" s="59">
        <v>870670.83</v>
      </c>
      <c r="G24" s="59">
        <v>1038729.59</v>
      </c>
      <c r="H24" s="59">
        <v>1183623.97</v>
      </c>
      <c r="I24" s="59">
        <v>1437772.58</v>
      </c>
      <c r="J24" s="59">
        <v>1597355.13</v>
      </c>
      <c r="K24" s="59">
        <v>1461407.4000000001</v>
      </c>
      <c r="L24" s="59">
        <v>1563136.9600000002</v>
      </c>
      <c r="M24" s="59">
        <v>1544499.45</v>
      </c>
      <c r="N24" s="59">
        <v>1460080.7000000002</v>
      </c>
      <c r="O24" s="74"/>
      <c r="P24" t="s">
        <v>32</v>
      </c>
      <c r="Q24" s="79">
        <v>4.2959941591157198E-3</v>
      </c>
      <c r="R24" s="79">
        <v>4.2959941591157198E-3</v>
      </c>
      <c r="S24" s="79">
        <v>4.2959941591157198E-3</v>
      </c>
      <c r="T24" s="79">
        <v>4.2959941591157198E-3</v>
      </c>
      <c r="U24" s="79">
        <v>4.2959941591157198E-3</v>
      </c>
      <c r="V24" s="79">
        <v>4.2959941591157198E-3</v>
      </c>
      <c r="W24" s="79">
        <v>4.2959941591157198E-3</v>
      </c>
      <c r="X24" s="79">
        <v>4.2959941591157198E-3</v>
      </c>
      <c r="Y24" s="79">
        <v>4.2959941591157198E-3</v>
      </c>
      <c r="Z24" s="79">
        <v>4.2959941591157198E-3</v>
      </c>
      <c r="AA24" s="79">
        <v>4.2959941591157198E-3</v>
      </c>
      <c r="AB24" s="79">
        <v>4.2959941591157198E-3</v>
      </c>
      <c r="AC24" s="79">
        <v>4.2959941591157198E-3</v>
      </c>
      <c r="AD24" s="79">
        <v>4.2959941591157198E-3</v>
      </c>
      <c r="AE24" s="79">
        <v>4.2959941591157198E-3</v>
      </c>
      <c r="AF24" s="79">
        <v>4.2959941591157198E-3</v>
      </c>
      <c r="AG24" s="79">
        <v>4.2959941591157198E-3</v>
      </c>
      <c r="AH24" s="79">
        <v>4.2959941591157198E-3</v>
      </c>
      <c r="AI24" s="79">
        <v>4.2959941591157198E-3</v>
      </c>
      <c r="AJ24" s="79">
        <v>5.3701809853233216E-3</v>
      </c>
      <c r="AK24" s="79">
        <v>5.6196085845466081E-3</v>
      </c>
      <c r="AL24" s="79">
        <v>5.6015230640021844E-3</v>
      </c>
      <c r="AM24" s="79">
        <v>4.8262992174646618E-3</v>
      </c>
      <c r="AN24" s="79">
        <v>5.8327281007281963E-3</v>
      </c>
      <c r="AO24" s="79">
        <v>6.6725547654364267E-3</v>
      </c>
      <c r="AP24" s="79">
        <v>8.1672574844630294E-3</v>
      </c>
      <c r="AQ24" s="79">
        <v>9.1575578495785102E-3</v>
      </c>
      <c r="AR24" s="79">
        <v>8.5622998820187209E-3</v>
      </c>
      <c r="AS24" s="79">
        <v>9.3663176790668573E-3</v>
      </c>
      <c r="AT24" s="79">
        <v>9.2442244958653302E-3</v>
      </c>
      <c r="AU24" s="79">
        <v>8.649421428337821E-3</v>
      </c>
      <c r="AV24"/>
      <c r="AW24"/>
      <c r="AX24"/>
      <c r="AY24"/>
      <c r="AZ24"/>
      <c r="BA24"/>
      <c r="BB24"/>
      <c r="BC24"/>
      <c r="BD24"/>
      <c r="BE24" s="57"/>
    </row>
    <row r="25" spans="1:57" s="59" customFormat="1" x14ac:dyDescent="0.3">
      <c r="A25" s="73" t="s">
        <v>34</v>
      </c>
      <c r="B25" s="59">
        <v>27505.18</v>
      </c>
      <c r="C25" s="59">
        <v>33638.729999999996</v>
      </c>
      <c r="D25" s="59">
        <v>47370.28</v>
      </c>
      <c r="E25" s="59">
        <v>66918.53</v>
      </c>
      <c r="F25" s="59">
        <v>94651.299999999988</v>
      </c>
      <c r="G25" s="59">
        <v>112379.85999999999</v>
      </c>
      <c r="H25" s="59">
        <v>131175.53</v>
      </c>
      <c r="I25" s="59">
        <v>154734.77000000002</v>
      </c>
      <c r="J25" s="59">
        <v>172603.47</v>
      </c>
      <c r="K25" s="59">
        <v>178962.81999999998</v>
      </c>
      <c r="L25" s="59">
        <v>173374.49</v>
      </c>
      <c r="M25" s="59">
        <v>166496.71000000002</v>
      </c>
      <c r="N25" s="59">
        <v>168524.83499999996</v>
      </c>
      <c r="O25" s="74"/>
      <c r="P25" t="s">
        <v>34</v>
      </c>
      <c r="Q25" s="79">
        <v>1.4893198227608018E-4</v>
      </c>
      <c r="R25" s="79">
        <v>1.4893198227608018E-4</v>
      </c>
      <c r="S25" s="79">
        <v>1.4893198227608018E-4</v>
      </c>
      <c r="T25" s="79">
        <v>1.4893198227608018E-4</v>
      </c>
      <c r="U25" s="79">
        <v>1.4893198227608018E-4</v>
      </c>
      <c r="V25" s="79">
        <v>1.4893198227608018E-4</v>
      </c>
      <c r="W25" s="79">
        <v>1.4893198227608018E-4</v>
      </c>
      <c r="X25" s="79">
        <v>1.4893198227608018E-4</v>
      </c>
      <c r="Y25" s="79">
        <v>1.4893198227608018E-4</v>
      </c>
      <c r="Z25" s="79">
        <v>1.4893198227608018E-4</v>
      </c>
      <c r="AA25" s="79">
        <v>1.4893198227608018E-4</v>
      </c>
      <c r="AB25" s="79">
        <v>1.4893198227608018E-4</v>
      </c>
      <c r="AC25" s="79">
        <v>1.4893198227608018E-4</v>
      </c>
      <c r="AD25" s="79">
        <v>1.4893198227608018E-4</v>
      </c>
      <c r="AE25" s="79">
        <v>1.4893198227608018E-4</v>
      </c>
      <c r="AF25" s="79">
        <v>1.4893198227608018E-4</v>
      </c>
      <c r="AG25" s="79">
        <v>1.4893198227608018E-4</v>
      </c>
      <c r="AH25" s="79">
        <v>1.4893198227608018E-4</v>
      </c>
      <c r="AI25" s="79">
        <v>1.4893198227608018E-4</v>
      </c>
      <c r="AJ25" s="79">
        <v>1.8345579833777318E-4</v>
      </c>
      <c r="AK25" s="79">
        <v>2.6140860353488226E-4</v>
      </c>
      <c r="AL25" s="79">
        <v>3.7578948826178643E-4</v>
      </c>
      <c r="AM25" s="79">
        <v>5.2467072443671155E-4</v>
      </c>
      <c r="AN25" s="79">
        <v>6.3104120041280478E-4</v>
      </c>
      <c r="AO25" s="79">
        <v>7.3948815670753015E-4</v>
      </c>
      <c r="AP25" s="79">
        <v>8.789698217705372E-4</v>
      </c>
      <c r="AQ25" s="79">
        <v>9.8952714513959655E-4</v>
      </c>
      <c r="AR25" s="79">
        <v>1.0485326217533435E-3</v>
      </c>
      <c r="AS25" s="79">
        <v>1.0388600566300984E-3</v>
      </c>
      <c r="AT25" s="79">
        <v>9.9652542127029345E-4</v>
      </c>
      <c r="AU25" s="79">
        <v>9.9832996837510087E-4</v>
      </c>
      <c r="AV25"/>
      <c r="AW25"/>
      <c r="AX25"/>
      <c r="AY25"/>
      <c r="AZ25"/>
      <c r="BA25"/>
      <c r="BB25"/>
      <c r="BC25"/>
      <c r="BD25"/>
      <c r="BE25" s="57"/>
    </row>
    <row r="26" spans="1:57" s="59" customFormat="1" x14ac:dyDescent="0.3">
      <c r="A26" s="73" t="s">
        <v>38</v>
      </c>
      <c r="B26" s="59">
        <v>9657.23</v>
      </c>
      <c r="C26" s="59">
        <v>10697.21</v>
      </c>
      <c r="D26" s="59">
        <v>15574.640000000001</v>
      </c>
      <c r="E26" s="59">
        <v>22964.38</v>
      </c>
      <c r="F26" s="59">
        <v>22127.53</v>
      </c>
      <c r="G26" s="59">
        <v>24768.370000000003</v>
      </c>
      <c r="H26" s="59">
        <v>30732.47</v>
      </c>
      <c r="I26" s="59">
        <v>33716.51</v>
      </c>
      <c r="J26" s="59">
        <v>35750.880000000005</v>
      </c>
      <c r="K26" s="59">
        <v>37922.699999999997</v>
      </c>
      <c r="L26" s="59">
        <v>25478.98</v>
      </c>
      <c r="M26" s="59">
        <v>28877.72</v>
      </c>
      <c r="N26" s="59">
        <v>24544.702000000001</v>
      </c>
      <c r="O26" s="74"/>
      <c r="P26" t="s">
        <v>38</v>
      </c>
      <c r="Q26" s="79">
        <v>5.2290892377218753E-5</v>
      </c>
      <c r="R26" s="79">
        <v>5.2290892377218753E-5</v>
      </c>
      <c r="S26" s="79">
        <v>5.2290892377218753E-5</v>
      </c>
      <c r="T26" s="79">
        <v>5.2290892377218753E-5</v>
      </c>
      <c r="U26" s="79">
        <v>5.2290892377218753E-5</v>
      </c>
      <c r="V26" s="79">
        <v>5.2290892377218753E-5</v>
      </c>
      <c r="W26" s="79">
        <v>5.2290892377218753E-5</v>
      </c>
      <c r="X26" s="79">
        <v>5.2290892377218753E-5</v>
      </c>
      <c r="Y26" s="79">
        <v>5.2290892377218753E-5</v>
      </c>
      <c r="Z26" s="79">
        <v>5.2290892377218753E-5</v>
      </c>
      <c r="AA26" s="79">
        <v>5.2290892377218753E-5</v>
      </c>
      <c r="AB26" s="79">
        <v>5.2290892377218753E-5</v>
      </c>
      <c r="AC26" s="79">
        <v>5.2290892377218753E-5</v>
      </c>
      <c r="AD26" s="79">
        <v>5.2290892377218753E-5</v>
      </c>
      <c r="AE26" s="79">
        <v>5.2290892377218753E-5</v>
      </c>
      <c r="AF26" s="79">
        <v>5.2290892377218753E-5</v>
      </c>
      <c r="AG26" s="79">
        <v>5.2290892377218753E-5</v>
      </c>
      <c r="AH26" s="79">
        <v>5.2290892377218753E-5</v>
      </c>
      <c r="AI26" s="79">
        <v>5.2290892377218753E-5</v>
      </c>
      <c r="AJ26" s="79">
        <v>5.8339455756409675E-5</v>
      </c>
      <c r="AK26" s="79">
        <v>8.5947241455159614E-5</v>
      </c>
      <c r="AL26" s="79">
        <v>1.2895938701058143E-4</v>
      </c>
      <c r="AM26" s="79">
        <v>1.226572397325242E-4</v>
      </c>
      <c r="AN26" s="79">
        <v>1.390806318593786E-4</v>
      </c>
      <c r="AO26" s="79">
        <v>1.7325104454595663E-4</v>
      </c>
      <c r="AP26" s="79">
        <v>1.915264086114875E-4</v>
      </c>
      <c r="AQ26" s="79">
        <v>2.0495802443964945E-4</v>
      </c>
      <c r="AR26" s="79">
        <v>2.2218686571303203E-4</v>
      </c>
      <c r="AS26" s="79">
        <v>1.5267006470027477E-4</v>
      </c>
      <c r="AT26" s="79">
        <v>1.7284054494725795E-4</v>
      </c>
      <c r="AU26" s="79">
        <v>1.4540119010611274E-4</v>
      </c>
      <c r="AV26"/>
      <c r="AW26"/>
      <c r="AX26"/>
      <c r="AY26"/>
      <c r="AZ26"/>
      <c r="BA26"/>
      <c r="BB26"/>
      <c r="BC26"/>
      <c r="BD26"/>
      <c r="BE26" s="57"/>
    </row>
    <row r="27" spans="1:57" s="59" customFormat="1" x14ac:dyDescent="0.3">
      <c r="A27" s="73" t="s">
        <v>40</v>
      </c>
      <c r="B27" s="59">
        <v>86750.81</v>
      </c>
      <c r="C27" s="59">
        <v>87911.83</v>
      </c>
      <c r="D27" s="59">
        <v>81894.25</v>
      </c>
      <c r="E27" s="59">
        <v>72621.240000000005</v>
      </c>
      <c r="F27" s="59">
        <v>87285.469999999987</v>
      </c>
      <c r="G27" s="59">
        <v>104317.10999999999</v>
      </c>
      <c r="H27" s="59">
        <v>117144</v>
      </c>
      <c r="I27" s="59">
        <v>137731.49</v>
      </c>
      <c r="J27" s="59">
        <v>144009.97</v>
      </c>
      <c r="K27" s="59">
        <v>174774.48</v>
      </c>
      <c r="L27" s="59">
        <v>185984.97999999998</v>
      </c>
      <c r="M27" s="59">
        <v>194102.7</v>
      </c>
      <c r="N27" s="59">
        <v>282935.21999999997</v>
      </c>
      <c r="O27" s="74"/>
      <c r="P27" t="s">
        <v>40</v>
      </c>
      <c r="Q27" s="79">
        <v>4.6972861465933318E-4</v>
      </c>
      <c r="R27" s="79">
        <v>4.6972861465933318E-4</v>
      </c>
      <c r="S27" s="79">
        <v>4.6972861465933318E-4</v>
      </c>
      <c r="T27" s="79">
        <v>4.6972861465933318E-4</v>
      </c>
      <c r="U27" s="79">
        <v>4.6972861465933318E-4</v>
      </c>
      <c r="V27" s="79">
        <v>4.6972861465933318E-4</v>
      </c>
      <c r="W27" s="79">
        <v>4.6972861465933318E-4</v>
      </c>
      <c r="X27" s="79">
        <v>4.6972861465933318E-4</v>
      </c>
      <c r="Y27" s="79">
        <v>4.6972861465933318E-4</v>
      </c>
      <c r="Z27" s="79">
        <v>4.6972861465933318E-4</v>
      </c>
      <c r="AA27" s="79">
        <v>4.6972861465933318E-4</v>
      </c>
      <c r="AB27" s="79">
        <v>4.6972861465933318E-4</v>
      </c>
      <c r="AC27" s="79">
        <v>4.6972861465933318E-4</v>
      </c>
      <c r="AD27" s="79">
        <v>4.6972861465933318E-4</v>
      </c>
      <c r="AE27" s="79">
        <v>4.6972861465933318E-4</v>
      </c>
      <c r="AF27" s="79">
        <v>4.6972861465933318E-4</v>
      </c>
      <c r="AG27" s="79">
        <v>4.6972861465933318E-4</v>
      </c>
      <c r="AH27" s="79">
        <v>4.6972861465933318E-4</v>
      </c>
      <c r="AI27" s="79">
        <v>4.6972861465933318E-4</v>
      </c>
      <c r="AJ27" s="79">
        <v>4.7944541770704783E-4</v>
      </c>
      <c r="AK27" s="79">
        <v>4.5192600782677515E-4</v>
      </c>
      <c r="AL27" s="79">
        <v>4.0781377918098886E-4</v>
      </c>
      <c r="AM27" s="79">
        <v>4.8384048373026941E-4</v>
      </c>
      <c r="AN27" s="79">
        <v>5.8576682973261046E-4</v>
      </c>
      <c r="AO27" s="79">
        <v>6.6038689250462273E-4</v>
      </c>
      <c r="AP27" s="79">
        <v>7.8238280392629606E-4</v>
      </c>
      <c r="AQ27" s="79">
        <v>8.2560202576309125E-4</v>
      </c>
      <c r="AR27" s="79">
        <v>1.0239933843799363E-3</v>
      </c>
      <c r="AS27" s="79">
        <v>1.1144221208964924E-3</v>
      </c>
      <c r="AT27" s="79">
        <v>1.161754336690505E-3</v>
      </c>
      <c r="AU27" s="79">
        <v>1.6760895166270434E-3</v>
      </c>
      <c r="AV27"/>
      <c r="AW27"/>
      <c r="AX27"/>
      <c r="AY27"/>
      <c r="AZ27"/>
      <c r="BA27"/>
      <c r="BB27"/>
      <c r="BC27"/>
      <c r="BD27"/>
      <c r="BE27" s="57"/>
    </row>
    <row r="28" spans="1:57" s="59" customFormat="1" x14ac:dyDescent="0.3">
      <c r="A28" s="73" t="s">
        <v>42</v>
      </c>
      <c r="B28" s="59">
        <v>82888.25</v>
      </c>
      <c r="C28" s="59">
        <v>94827.22</v>
      </c>
      <c r="D28" s="59">
        <v>116933.95</v>
      </c>
      <c r="E28" s="59">
        <v>136121.43</v>
      </c>
      <c r="F28" s="59">
        <v>156162.25</v>
      </c>
      <c r="G28" s="59">
        <v>166118.6</v>
      </c>
      <c r="H28" s="59">
        <v>180407.99</v>
      </c>
      <c r="I28" s="59">
        <v>188208.41999999998</v>
      </c>
      <c r="J28" s="59">
        <v>175596</v>
      </c>
      <c r="K28" s="59">
        <v>172781.44</v>
      </c>
      <c r="L28" s="59">
        <v>170613.08000000002</v>
      </c>
      <c r="M28" s="59">
        <v>172243.38999999998</v>
      </c>
      <c r="N28" s="59">
        <v>178849.18</v>
      </c>
      <c r="O28" s="74"/>
      <c r="P28" t="s">
        <v>42</v>
      </c>
      <c r="Q28" s="79">
        <v>4.48814055385033E-4</v>
      </c>
      <c r="R28" s="79">
        <v>4.48814055385033E-4</v>
      </c>
      <c r="S28" s="79">
        <v>4.48814055385033E-4</v>
      </c>
      <c r="T28" s="79">
        <v>4.48814055385033E-4</v>
      </c>
      <c r="U28" s="79">
        <v>4.48814055385033E-4</v>
      </c>
      <c r="V28" s="79">
        <v>4.48814055385033E-4</v>
      </c>
      <c r="W28" s="79">
        <v>4.48814055385033E-4</v>
      </c>
      <c r="X28" s="79">
        <v>4.48814055385033E-4</v>
      </c>
      <c r="Y28" s="79">
        <v>4.48814055385033E-4</v>
      </c>
      <c r="Z28" s="79">
        <v>4.48814055385033E-4</v>
      </c>
      <c r="AA28" s="79">
        <v>4.48814055385033E-4</v>
      </c>
      <c r="AB28" s="79">
        <v>4.48814055385033E-4</v>
      </c>
      <c r="AC28" s="79">
        <v>4.48814055385033E-4</v>
      </c>
      <c r="AD28" s="79">
        <v>4.48814055385033E-4</v>
      </c>
      <c r="AE28" s="79">
        <v>4.48814055385033E-4</v>
      </c>
      <c r="AF28" s="79">
        <v>4.48814055385033E-4</v>
      </c>
      <c r="AG28" s="79">
        <v>4.48814055385033E-4</v>
      </c>
      <c r="AH28" s="79">
        <v>4.48814055385033E-4</v>
      </c>
      <c r="AI28" s="79">
        <v>4.48814055385033E-4</v>
      </c>
      <c r="AJ28" s="79">
        <v>5.1715993288841918E-4</v>
      </c>
      <c r="AK28" s="79">
        <v>6.4528942145407927E-4</v>
      </c>
      <c r="AL28" s="79">
        <v>7.6440714584080952E-4</v>
      </c>
      <c r="AM28" s="79">
        <v>8.6563798740394338E-4</v>
      </c>
      <c r="AN28" s="79">
        <v>9.32797751793734E-4</v>
      </c>
      <c r="AO28" s="79">
        <v>1.0170309354222585E-3</v>
      </c>
      <c r="AP28" s="79">
        <v>1.069116665783097E-3</v>
      </c>
      <c r="AQ28" s="79">
        <v>1.006683171421366E-3</v>
      </c>
      <c r="AR28" s="79">
        <v>1.0123162804068356E-3</v>
      </c>
      <c r="AS28" s="79">
        <v>1.0223136861174647E-3</v>
      </c>
      <c r="AT28" s="79">
        <v>1.030920771832509E-3</v>
      </c>
      <c r="AU28" s="79">
        <v>1.0594907048169652E-3</v>
      </c>
      <c r="AV28"/>
      <c r="AW28"/>
      <c r="AX28"/>
      <c r="AY28"/>
      <c r="AZ28"/>
      <c r="BA28"/>
      <c r="BB28"/>
      <c r="BC28"/>
      <c r="BD28"/>
      <c r="BE28" s="57"/>
    </row>
    <row r="29" spans="1:57" x14ac:dyDescent="0.3">
      <c r="A29" s="73" t="s">
        <v>48</v>
      </c>
      <c r="B29" s="59">
        <v>141228.29999999999</v>
      </c>
      <c r="C29" s="59">
        <v>160403.22999999998</v>
      </c>
      <c r="D29" s="59">
        <v>182705.99</v>
      </c>
      <c r="E29" s="59">
        <v>221097.91</v>
      </c>
      <c r="F29" s="59">
        <v>249439.08000000002</v>
      </c>
      <c r="G29" s="59">
        <v>266433.94</v>
      </c>
      <c r="H29" s="59">
        <v>272516.74</v>
      </c>
      <c r="I29" s="59">
        <v>308775.58999999997</v>
      </c>
      <c r="J29" s="59">
        <v>386392.58999999997</v>
      </c>
      <c r="K29" s="59">
        <v>480036.93000000005</v>
      </c>
      <c r="L29" s="59">
        <v>445576.11000000004</v>
      </c>
      <c r="M29" s="59">
        <v>453648.13</v>
      </c>
      <c r="N29" s="59">
        <v>473540.10000000003</v>
      </c>
      <c r="O29" s="74"/>
      <c r="P29" t="s">
        <v>48</v>
      </c>
      <c r="Q29" s="79">
        <v>7.6470725414198089E-4</v>
      </c>
      <c r="R29" s="79">
        <v>7.6470725414198089E-4</v>
      </c>
      <c r="S29" s="79">
        <v>7.6470725414198089E-4</v>
      </c>
      <c r="T29" s="79">
        <v>7.6470725414198089E-4</v>
      </c>
      <c r="U29" s="79">
        <v>7.6470725414198089E-4</v>
      </c>
      <c r="V29" s="79">
        <v>7.6470725414198089E-4</v>
      </c>
      <c r="W29" s="79">
        <v>7.6470725414198089E-4</v>
      </c>
      <c r="X29" s="79">
        <v>7.6470725414198089E-4</v>
      </c>
      <c r="Y29" s="79">
        <v>7.6470725414198089E-4</v>
      </c>
      <c r="Z29" s="79">
        <v>7.6470725414198089E-4</v>
      </c>
      <c r="AA29" s="79">
        <v>7.6470725414198089E-4</v>
      </c>
      <c r="AB29" s="79">
        <v>7.6470725414198089E-4</v>
      </c>
      <c r="AC29" s="79">
        <v>7.6470725414198089E-4</v>
      </c>
      <c r="AD29" s="79">
        <v>7.6470725414198089E-4</v>
      </c>
      <c r="AE29" s="79">
        <v>7.6470725414198089E-4</v>
      </c>
      <c r="AF29" s="79">
        <v>7.6470725414198089E-4</v>
      </c>
      <c r="AG29" s="79">
        <v>7.6470725414198089E-4</v>
      </c>
      <c r="AH29" s="79">
        <v>7.6470725414198089E-4</v>
      </c>
      <c r="AI29" s="79">
        <v>7.6470725414198089E-4</v>
      </c>
      <c r="AJ29" s="79">
        <v>8.7479231872331239E-4</v>
      </c>
      <c r="AK29" s="79">
        <v>1.0082464723315579E-3</v>
      </c>
      <c r="AL29" s="79">
        <v>1.2416033414758291E-3</v>
      </c>
      <c r="AM29" s="79">
        <v>1.382689754989386E-3</v>
      </c>
      <c r="AN29" s="79">
        <v>1.4960936357129582E-3</v>
      </c>
      <c r="AO29" s="79">
        <v>1.5362842577006949E-3</v>
      </c>
      <c r="AP29" s="79">
        <v>1.7539976652267129E-3</v>
      </c>
      <c r="AQ29" s="79">
        <v>2.2151695819660785E-3</v>
      </c>
      <c r="AR29" s="79">
        <v>2.8125080994551065E-3</v>
      </c>
      <c r="AS29" s="79">
        <v>2.6698923403761358E-3</v>
      </c>
      <c r="AT29" s="79">
        <v>2.7152001613529224E-3</v>
      </c>
      <c r="AU29" s="79">
        <v>2.8052202101686808E-3</v>
      </c>
      <c r="AV29"/>
      <c r="AW29"/>
      <c r="AX29"/>
      <c r="AY29"/>
      <c r="AZ29"/>
      <c r="BA29"/>
      <c r="BB29"/>
      <c r="BC29"/>
      <c r="BD29"/>
    </row>
    <row r="30" spans="1:57" s="59" customFormat="1" x14ac:dyDescent="0.3">
      <c r="A30" s="73" t="s">
        <v>46</v>
      </c>
      <c r="B30" s="59">
        <v>78067.989999999991</v>
      </c>
      <c r="C30" s="59">
        <v>80455.149999999994</v>
      </c>
      <c r="D30" s="59">
        <v>99676.12</v>
      </c>
      <c r="E30" s="59">
        <v>119934.70000000001</v>
      </c>
      <c r="F30" s="59">
        <v>128532.53</v>
      </c>
      <c r="G30" s="59">
        <v>150409.74</v>
      </c>
      <c r="H30" s="59">
        <v>169797.03</v>
      </c>
      <c r="I30" s="59">
        <v>195823.31</v>
      </c>
      <c r="J30" s="59">
        <v>201781.91999999998</v>
      </c>
      <c r="K30" s="59">
        <v>207397.74000000002</v>
      </c>
      <c r="L30" s="59">
        <v>322363.90000000002</v>
      </c>
      <c r="M30" s="59">
        <v>407984.5</v>
      </c>
      <c r="N30" s="59">
        <v>466907.47</v>
      </c>
      <c r="O30" s="74"/>
      <c r="P30" t="s">
        <v>46</v>
      </c>
      <c r="Q30" s="79">
        <v>4.2271384891897463E-4</v>
      </c>
      <c r="R30" s="79">
        <v>4.2271384891897463E-4</v>
      </c>
      <c r="S30" s="79">
        <v>4.2271384891897463E-4</v>
      </c>
      <c r="T30" s="79">
        <v>4.2271384891897463E-4</v>
      </c>
      <c r="U30" s="79">
        <v>4.2271384891897463E-4</v>
      </c>
      <c r="V30" s="79">
        <v>4.2271384891897463E-4</v>
      </c>
      <c r="W30" s="79">
        <v>4.2271384891897463E-4</v>
      </c>
      <c r="X30" s="79">
        <v>4.2271384891897463E-4</v>
      </c>
      <c r="Y30" s="79">
        <v>4.2271384891897463E-4</v>
      </c>
      <c r="Z30" s="79">
        <v>4.2271384891897463E-4</v>
      </c>
      <c r="AA30" s="79">
        <v>4.2271384891897463E-4</v>
      </c>
      <c r="AB30" s="79">
        <v>4.2271384891897463E-4</v>
      </c>
      <c r="AC30" s="79">
        <v>4.2271384891897463E-4</v>
      </c>
      <c r="AD30" s="79">
        <v>4.2271384891897463E-4</v>
      </c>
      <c r="AE30" s="79">
        <v>4.2271384891897463E-4</v>
      </c>
      <c r="AF30" s="79">
        <v>4.2271384891897463E-4</v>
      </c>
      <c r="AG30" s="79">
        <v>4.2271384891897463E-4</v>
      </c>
      <c r="AH30" s="79">
        <v>4.2271384891897463E-4</v>
      </c>
      <c r="AI30" s="79">
        <v>4.2271384891897463E-4</v>
      </c>
      <c r="AJ30" s="79">
        <v>4.3877886512467304E-4</v>
      </c>
      <c r="AK30" s="79">
        <v>5.5005364829963739E-4</v>
      </c>
      <c r="AL30" s="79">
        <v>6.7350851158611653E-4</v>
      </c>
      <c r="AM30" s="79">
        <v>7.1248102909081401E-4</v>
      </c>
      <c r="AN30" s="79">
        <v>8.4458854890349455E-4</v>
      </c>
      <c r="AO30" s="79">
        <v>9.5721277229917192E-4</v>
      </c>
      <c r="AP30" s="79">
        <v>1.1123729972857209E-3</v>
      </c>
      <c r="AQ30" s="79">
        <v>1.1568057538958309E-3</v>
      </c>
      <c r="AR30" s="79">
        <v>1.2151311432615911E-3</v>
      </c>
      <c r="AS30" s="79">
        <v>1.9316046980700527E-3</v>
      </c>
      <c r="AT30" s="79">
        <v>2.4418916489956466E-3</v>
      </c>
      <c r="AU30" s="79">
        <v>2.7659289490430203E-3</v>
      </c>
      <c r="AV30"/>
      <c r="AW30"/>
      <c r="AX30"/>
      <c r="AY30"/>
      <c r="AZ30"/>
      <c r="BA30"/>
      <c r="BB30"/>
      <c r="BC30"/>
      <c r="BD30"/>
      <c r="BE30" s="57"/>
    </row>
    <row r="31" spans="1:57" s="59" customFormat="1" x14ac:dyDescent="0.3">
      <c r="A31" s="73" t="s">
        <v>44</v>
      </c>
      <c r="B31" s="59">
        <v>124561.96999999999</v>
      </c>
      <c r="C31" s="59">
        <v>127199.43000000002</v>
      </c>
      <c r="D31" s="59">
        <v>153625.63</v>
      </c>
      <c r="E31" s="59">
        <v>199224.37</v>
      </c>
      <c r="F31" s="59">
        <v>228814.81</v>
      </c>
      <c r="G31" s="59">
        <v>241521.53999999998</v>
      </c>
      <c r="H31" s="59">
        <v>255640.85</v>
      </c>
      <c r="I31" s="59">
        <v>269120.17000000004</v>
      </c>
      <c r="J31" s="59">
        <v>284716.99</v>
      </c>
      <c r="K31" s="59">
        <v>279597.58</v>
      </c>
      <c r="L31" s="59">
        <v>230410.47</v>
      </c>
      <c r="M31" s="59">
        <v>221094.21000000002</v>
      </c>
      <c r="N31" s="59">
        <v>194113.77900000001</v>
      </c>
      <c r="O31" s="74"/>
      <c r="P31" t="s">
        <v>44</v>
      </c>
      <c r="Q31" s="79">
        <v>6.7446426848737681E-4</v>
      </c>
      <c r="R31" s="79">
        <v>6.7446426848737681E-4</v>
      </c>
      <c r="S31" s="79">
        <v>6.7446426848737681E-4</v>
      </c>
      <c r="T31" s="79">
        <v>6.7446426848737681E-4</v>
      </c>
      <c r="U31" s="79">
        <v>6.7446426848737681E-4</v>
      </c>
      <c r="V31" s="79">
        <v>6.7446426848737681E-4</v>
      </c>
      <c r="W31" s="79">
        <v>6.7446426848737681E-4</v>
      </c>
      <c r="X31" s="79">
        <v>6.7446426848737681E-4</v>
      </c>
      <c r="Y31" s="79">
        <v>6.7446426848737681E-4</v>
      </c>
      <c r="Z31" s="79">
        <v>6.7446426848737681E-4</v>
      </c>
      <c r="AA31" s="79">
        <v>6.7446426848737681E-4</v>
      </c>
      <c r="AB31" s="79">
        <v>6.7446426848737681E-4</v>
      </c>
      <c r="AC31" s="79">
        <v>6.7446426848737681E-4</v>
      </c>
      <c r="AD31" s="79">
        <v>6.7446426848737681E-4</v>
      </c>
      <c r="AE31" s="79">
        <v>6.7446426848737681E-4</v>
      </c>
      <c r="AF31" s="79">
        <v>6.7446426848737681E-4</v>
      </c>
      <c r="AG31" s="79">
        <v>6.7446426848737681E-4</v>
      </c>
      <c r="AH31" s="79">
        <v>6.7446426848737681E-4</v>
      </c>
      <c r="AI31" s="79">
        <v>6.7446426848737681E-4</v>
      </c>
      <c r="AJ31" s="79">
        <v>6.9370850144341665E-4</v>
      </c>
      <c r="AK31" s="79">
        <v>8.4776913721993014E-4</v>
      </c>
      <c r="AL31" s="79">
        <v>1.1187697047675255E-3</v>
      </c>
      <c r="AM31" s="79">
        <v>1.2683653803439417E-3</v>
      </c>
      <c r="AN31" s="79">
        <v>1.3562042391505849E-3</v>
      </c>
      <c r="AO31" s="79">
        <v>1.4411482152627568E-3</v>
      </c>
      <c r="AP31" s="79">
        <v>1.5287353182465498E-3</v>
      </c>
      <c r="AQ31" s="79">
        <v>1.6322684027582936E-3</v>
      </c>
      <c r="AR31" s="79">
        <v>1.6381457533653652E-3</v>
      </c>
      <c r="AS31" s="79">
        <v>1.3806196858163365E-3</v>
      </c>
      <c r="AT31" s="79">
        <v>1.32330543204531E-3</v>
      </c>
      <c r="AU31" s="79">
        <v>1.1499171789738963E-3</v>
      </c>
      <c r="AV31"/>
      <c r="AW31"/>
      <c r="AX31"/>
      <c r="AY31"/>
      <c r="AZ31"/>
      <c r="BA31"/>
      <c r="BB31"/>
      <c r="BC31"/>
      <c r="BD31"/>
      <c r="BE31" s="57"/>
    </row>
    <row r="32" spans="1:57" x14ac:dyDescent="0.3">
      <c r="A32" s="73" t="s">
        <v>50</v>
      </c>
      <c r="B32" s="59">
        <v>179731.46000000002</v>
      </c>
      <c r="C32" s="59">
        <v>213342.22999999998</v>
      </c>
      <c r="D32" s="59">
        <v>271135.95</v>
      </c>
      <c r="E32" s="59">
        <v>370620.74</v>
      </c>
      <c r="F32" s="59">
        <v>495463.27999999997</v>
      </c>
      <c r="G32" s="59">
        <v>528592.83000000007</v>
      </c>
      <c r="H32" s="59">
        <v>748711.49</v>
      </c>
      <c r="I32" s="59">
        <v>928691.38</v>
      </c>
      <c r="J32" s="59">
        <v>1061074.2400000002</v>
      </c>
      <c r="K32" s="59">
        <v>1255769.21</v>
      </c>
      <c r="L32" s="59">
        <v>1387343.27</v>
      </c>
      <c r="M32" s="59">
        <v>1428445.33</v>
      </c>
      <c r="N32" s="59">
        <v>1322839.9849999999</v>
      </c>
      <c r="O32" s="74"/>
      <c r="P32" t="s">
        <v>50</v>
      </c>
      <c r="Q32" s="79">
        <v>9.7318987242308599E-4</v>
      </c>
      <c r="R32" s="79">
        <v>9.7318987242308599E-4</v>
      </c>
      <c r="S32" s="79">
        <v>9.7318987242308599E-4</v>
      </c>
      <c r="T32" s="79">
        <v>9.7318987242308599E-4</v>
      </c>
      <c r="U32" s="79">
        <v>9.7318987242308599E-4</v>
      </c>
      <c r="V32" s="79">
        <v>9.7318987242308599E-4</v>
      </c>
      <c r="W32" s="79">
        <v>9.7318987242308599E-4</v>
      </c>
      <c r="X32" s="79">
        <v>9.7318987242308599E-4</v>
      </c>
      <c r="Y32" s="79">
        <v>9.7318987242308599E-4</v>
      </c>
      <c r="Z32" s="79">
        <v>9.7318987242308599E-4</v>
      </c>
      <c r="AA32" s="79">
        <v>9.7318987242308599E-4</v>
      </c>
      <c r="AB32" s="79">
        <v>9.7318987242308599E-4</v>
      </c>
      <c r="AC32" s="79">
        <v>9.7318987242308599E-4</v>
      </c>
      <c r="AD32" s="79">
        <v>9.7318987242308599E-4</v>
      </c>
      <c r="AE32" s="79">
        <v>9.7318987242308599E-4</v>
      </c>
      <c r="AF32" s="79">
        <v>9.7318987242308599E-4</v>
      </c>
      <c r="AG32" s="79">
        <v>9.7318987242308599E-4</v>
      </c>
      <c r="AH32" s="79">
        <v>9.7318987242308599E-4</v>
      </c>
      <c r="AI32" s="79">
        <v>9.7318987242308599E-4</v>
      </c>
      <c r="AJ32" s="79">
        <v>1.1635061467484304E-3</v>
      </c>
      <c r="AK32" s="79">
        <v>1.4962392043619682E-3</v>
      </c>
      <c r="AL32" s="79">
        <v>2.0812677478690075E-3</v>
      </c>
      <c r="AM32" s="79">
        <v>2.7464501602132169E-3</v>
      </c>
      <c r="AN32" s="79">
        <v>2.9681817896267336E-3</v>
      </c>
      <c r="AO32" s="79">
        <v>4.2207817238920121E-3</v>
      </c>
      <c r="AP32" s="79">
        <v>5.2754251469041783E-3</v>
      </c>
      <c r="AQ32" s="79">
        <v>6.0830860670898872E-3</v>
      </c>
      <c r="AR32" s="79">
        <v>7.3574778385724201E-3</v>
      </c>
      <c r="AS32" s="79">
        <v>8.3129617744662765E-3</v>
      </c>
      <c r="AT32" s="79">
        <v>8.5496108856435247E-3</v>
      </c>
      <c r="AU32" s="79">
        <v>7.8364165162385056E-3</v>
      </c>
      <c r="AV32"/>
      <c r="AW32"/>
      <c r="AX32"/>
      <c r="AY32"/>
      <c r="AZ32"/>
      <c r="BA32"/>
      <c r="BB32"/>
      <c r="BC32"/>
      <c r="BD32"/>
    </row>
    <row r="33" spans="1:57" s="59" customFormat="1" x14ac:dyDescent="0.3">
      <c r="A33" s="73" t="s">
        <v>52</v>
      </c>
      <c r="B33" s="59">
        <v>294583.56</v>
      </c>
      <c r="C33" s="59">
        <v>296580.23000000004</v>
      </c>
      <c r="D33" s="59">
        <v>300340.98</v>
      </c>
      <c r="E33" s="59">
        <v>369906.81</v>
      </c>
      <c r="F33" s="59">
        <v>359990.48</v>
      </c>
      <c r="G33" s="59">
        <v>398404.77</v>
      </c>
      <c r="H33" s="59">
        <v>453098.64</v>
      </c>
      <c r="I33" s="59">
        <v>504622.45999999996</v>
      </c>
      <c r="J33" s="59">
        <v>515723.82999999996</v>
      </c>
      <c r="K33" s="59">
        <v>552132.01</v>
      </c>
      <c r="L33" s="59">
        <v>679958.64</v>
      </c>
      <c r="M33" s="59">
        <v>1637378.68</v>
      </c>
      <c r="N33" s="59">
        <v>3542989.54</v>
      </c>
      <c r="O33" s="74"/>
      <c r="P33" t="s">
        <v>52</v>
      </c>
      <c r="Q33" s="79">
        <v>1.5950782193297627E-3</v>
      </c>
      <c r="R33" s="79">
        <v>1.5950782193297627E-3</v>
      </c>
      <c r="S33" s="79">
        <v>1.5950782193297627E-3</v>
      </c>
      <c r="T33" s="79">
        <v>1.5950782193297627E-3</v>
      </c>
      <c r="U33" s="79">
        <v>1.5950782193297627E-3</v>
      </c>
      <c r="V33" s="79">
        <v>1.5950782193297627E-3</v>
      </c>
      <c r="W33" s="79">
        <v>1.5950782193297627E-3</v>
      </c>
      <c r="X33" s="79">
        <v>1.5950782193297627E-3</v>
      </c>
      <c r="Y33" s="79">
        <v>1.5950782193297627E-3</v>
      </c>
      <c r="Z33" s="79">
        <v>1.5950782193297627E-3</v>
      </c>
      <c r="AA33" s="79">
        <v>1.5950782193297627E-3</v>
      </c>
      <c r="AB33" s="79">
        <v>1.5950782193297627E-3</v>
      </c>
      <c r="AC33" s="79">
        <v>1.5950782193297627E-3</v>
      </c>
      <c r="AD33" s="79">
        <v>1.5950782193297627E-3</v>
      </c>
      <c r="AE33" s="79">
        <v>1.5950782193297627E-3</v>
      </c>
      <c r="AF33" s="79">
        <v>1.5950782193297627E-3</v>
      </c>
      <c r="AG33" s="79">
        <v>1.5950782193297627E-3</v>
      </c>
      <c r="AH33" s="79">
        <v>1.5950782193297627E-3</v>
      </c>
      <c r="AI33" s="79">
        <v>1.5950782193297627E-3</v>
      </c>
      <c r="AJ33" s="79">
        <v>1.6174618621407645E-3</v>
      </c>
      <c r="AK33" s="79">
        <v>1.6574045195869222E-3</v>
      </c>
      <c r="AL33" s="79">
        <v>2.0772585834513977E-3</v>
      </c>
      <c r="AM33" s="79">
        <v>1.9954978529816234E-3</v>
      </c>
      <c r="AN33" s="79">
        <v>2.2371430638104322E-3</v>
      </c>
      <c r="AO33" s="79">
        <v>2.5542955923279959E-3</v>
      </c>
      <c r="AP33" s="79">
        <v>2.8665044949342023E-3</v>
      </c>
      <c r="AQ33" s="79">
        <v>2.9566191756188829E-3</v>
      </c>
      <c r="AR33" s="79">
        <v>3.2349089268890788E-3</v>
      </c>
      <c r="AS33" s="79">
        <v>4.0743126122910278E-3</v>
      </c>
      <c r="AT33" s="79">
        <v>9.800130458229455E-3</v>
      </c>
      <c r="AU33" s="79">
        <v>2.0988435534866502E-2</v>
      </c>
      <c r="AV33"/>
      <c r="AW33"/>
      <c r="AX33"/>
      <c r="AY33"/>
      <c r="AZ33"/>
      <c r="BA33"/>
      <c r="BB33"/>
      <c r="BC33"/>
      <c r="BD33"/>
      <c r="BE33" s="57"/>
    </row>
    <row r="34" spans="1:57" s="59" customFormat="1" x14ac:dyDescent="0.3">
      <c r="A34" s="73" t="s">
        <v>56</v>
      </c>
      <c r="B34" s="59">
        <v>15666713.710000001</v>
      </c>
      <c r="C34" s="59">
        <v>14825536.84</v>
      </c>
      <c r="D34" s="59">
        <v>13651924.27</v>
      </c>
      <c r="E34" s="59">
        <v>13411890.25</v>
      </c>
      <c r="F34" s="59">
        <v>13842109.329999998</v>
      </c>
      <c r="G34" s="59">
        <v>13541336.02</v>
      </c>
      <c r="H34" s="59">
        <v>13272023</v>
      </c>
      <c r="I34" s="59">
        <v>13393356.879999999</v>
      </c>
      <c r="J34" s="59">
        <v>13508905.49</v>
      </c>
      <c r="K34" s="59">
        <v>12979009.870000001</v>
      </c>
      <c r="L34" s="59">
        <v>12723022.370000001</v>
      </c>
      <c r="M34" s="59">
        <v>12169102.060000001</v>
      </c>
      <c r="N34" s="59">
        <v>11728850.73</v>
      </c>
      <c r="O34" s="74"/>
      <c r="P34" t="s">
        <v>56</v>
      </c>
      <c r="Q34" s="79">
        <v>8.4830374808750289E-2</v>
      </c>
      <c r="R34" s="79">
        <v>8.4830374808750289E-2</v>
      </c>
      <c r="S34" s="79">
        <v>8.4830374808750289E-2</v>
      </c>
      <c r="T34" s="79">
        <v>8.4830374808750289E-2</v>
      </c>
      <c r="U34" s="79">
        <v>8.4830374808750289E-2</v>
      </c>
      <c r="V34" s="79">
        <v>8.4830374808750289E-2</v>
      </c>
      <c r="W34" s="79">
        <v>8.4830374808750289E-2</v>
      </c>
      <c r="X34" s="79">
        <v>8.4830374808750289E-2</v>
      </c>
      <c r="Y34" s="79">
        <v>8.4830374808750289E-2</v>
      </c>
      <c r="Z34" s="79">
        <v>8.4830374808750289E-2</v>
      </c>
      <c r="AA34" s="79">
        <v>8.4830374808750289E-2</v>
      </c>
      <c r="AB34" s="79">
        <v>8.4830374808750289E-2</v>
      </c>
      <c r="AC34" s="79">
        <v>8.4830374808750289E-2</v>
      </c>
      <c r="AD34" s="79">
        <v>8.4830374808750289E-2</v>
      </c>
      <c r="AE34" s="79">
        <v>8.4830374808750289E-2</v>
      </c>
      <c r="AF34" s="79">
        <v>8.4830374808750289E-2</v>
      </c>
      <c r="AG34" s="79">
        <v>8.4830374808750289E-2</v>
      </c>
      <c r="AH34" s="79">
        <v>8.4830374808750289E-2</v>
      </c>
      <c r="AI34" s="79">
        <v>8.4830374808750289E-2</v>
      </c>
      <c r="AJ34" s="79">
        <v>8.0854143327297651E-2</v>
      </c>
      <c r="AK34" s="79">
        <v>7.5336908690104148E-2</v>
      </c>
      <c r="AL34" s="79">
        <v>7.5316169881059006E-2</v>
      </c>
      <c r="AM34" s="79">
        <v>7.67295275384835E-2</v>
      </c>
      <c r="AN34" s="79">
        <v>7.6038010167070444E-2</v>
      </c>
      <c r="AO34" s="79">
        <v>7.4819623934814242E-2</v>
      </c>
      <c r="AP34" s="79">
        <v>7.6080873805692131E-2</v>
      </c>
      <c r="AQ34" s="79">
        <v>7.7445886131259828E-2</v>
      </c>
      <c r="AR34" s="79">
        <v>7.6043254385204845E-2</v>
      </c>
      <c r="AS34" s="79">
        <v>7.6236358300487056E-2</v>
      </c>
      <c r="AT34" s="79">
        <v>7.283519029789054E-2</v>
      </c>
      <c r="AU34" s="79">
        <v>6.9480935426266294E-2</v>
      </c>
      <c r="AV34"/>
      <c r="AW34"/>
      <c r="AX34"/>
      <c r="AY34"/>
      <c r="AZ34"/>
      <c r="BA34"/>
      <c r="BB34"/>
      <c r="BC34"/>
      <c r="BD34"/>
      <c r="BE34" s="57"/>
    </row>
    <row r="35" spans="1:57" s="59" customFormat="1" x14ac:dyDescent="0.3">
      <c r="A35" s="73" t="s">
        <v>54</v>
      </c>
      <c r="B35" s="59">
        <v>4281.97</v>
      </c>
      <c r="C35" s="59">
        <v>7112.4500000000007</v>
      </c>
      <c r="D35" s="59">
        <v>10459.790000000001</v>
      </c>
      <c r="E35" s="59">
        <v>13517.579999999998</v>
      </c>
      <c r="F35" s="59">
        <v>14573.71</v>
      </c>
      <c r="G35" s="59">
        <v>16951.22</v>
      </c>
      <c r="H35" s="59">
        <v>21136.059999999998</v>
      </c>
      <c r="I35" s="59">
        <v>23990.35</v>
      </c>
      <c r="J35" s="59">
        <v>20197.61</v>
      </c>
      <c r="K35" s="59">
        <v>20171.730000000003</v>
      </c>
      <c r="L35" s="59">
        <v>20917.809999999998</v>
      </c>
      <c r="M35" s="59">
        <v>21448.74</v>
      </c>
      <c r="N35" s="59">
        <v>17067.41</v>
      </c>
      <c r="O35" s="74"/>
      <c r="P35" t="s">
        <v>54</v>
      </c>
      <c r="Q35" s="79">
        <v>2.3185533784789158E-5</v>
      </c>
      <c r="R35" s="79">
        <v>2.3185533784789158E-5</v>
      </c>
      <c r="S35" s="79">
        <v>2.3185533784789158E-5</v>
      </c>
      <c r="T35" s="79">
        <v>2.3185533784789158E-5</v>
      </c>
      <c r="U35" s="79">
        <v>2.3185533784789158E-5</v>
      </c>
      <c r="V35" s="79">
        <v>2.3185533784789158E-5</v>
      </c>
      <c r="W35" s="79">
        <v>2.3185533784789158E-5</v>
      </c>
      <c r="X35" s="79">
        <v>2.3185533784789158E-5</v>
      </c>
      <c r="Y35" s="79">
        <v>2.3185533784789158E-5</v>
      </c>
      <c r="Z35" s="79">
        <v>2.3185533784789158E-5</v>
      </c>
      <c r="AA35" s="79">
        <v>2.3185533784789158E-5</v>
      </c>
      <c r="AB35" s="79">
        <v>2.3185533784789158E-5</v>
      </c>
      <c r="AC35" s="79">
        <v>2.3185533784789158E-5</v>
      </c>
      <c r="AD35" s="79">
        <v>2.3185533784789158E-5</v>
      </c>
      <c r="AE35" s="79">
        <v>2.3185533784789158E-5</v>
      </c>
      <c r="AF35" s="79">
        <v>2.3185533784789158E-5</v>
      </c>
      <c r="AG35" s="79">
        <v>2.3185533784789158E-5</v>
      </c>
      <c r="AH35" s="79">
        <v>2.3185533784789158E-5</v>
      </c>
      <c r="AI35" s="79">
        <v>2.3185533784789158E-5</v>
      </c>
      <c r="AJ35" s="79">
        <v>3.8789222806196762E-5</v>
      </c>
      <c r="AK35" s="79">
        <v>5.7721404584649405E-5</v>
      </c>
      <c r="AL35" s="79">
        <v>7.5909684070133622E-5</v>
      </c>
      <c r="AM35" s="79">
        <v>8.0784933576512393E-5</v>
      </c>
      <c r="AN35" s="79">
        <v>9.5185366997801456E-5</v>
      </c>
      <c r="AO35" s="79">
        <v>1.1915229959017324E-4</v>
      </c>
      <c r="AP35" s="79">
        <v>1.3627702205336786E-4</v>
      </c>
      <c r="AQ35" s="79">
        <v>1.1579189782188601E-4</v>
      </c>
      <c r="AR35" s="79">
        <v>1.1818497798705104E-4</v>
      </c>
      <c r="AS35" s="79">
        <v>1.2533953109928475E-4</v>
      </c>
      <c r="AT35" s="79">
        <v>1.2837619832978676E-4</v>
      </c>
      <c r="AU35" s="79">
        <v>1.01106207198155E-4</v>
      </c>
      <c r="AV35"/>
      <c r="AW35"/>
      <c r="AX35"/>
      <c r="AY35"/>
      <c r="AZ35"/>
      <c r="BA35"/>
      <c r="BB35"/>
      <c r="BC35"/>
      <c r="BD35"/>
      <c r="BE35" s="57"/>
    </row>
    <row r="36" spans="1:57" s="59" customFormat="1" x14ac:dyDescent="0.3">
      <c r="A36" s="73" t="s">
        <v>58</v>
      </c>
      <c r="B36" s="59">
        <v>70886.51999999999</v>
      </c>
      <c r="C36" s="59">
        <v>73975.47</v>
      </c>
      <c r="D36" s="59">
        <v>86880.16</v>
      </c>
      <c r="E36" s="59">
        <v>101221.28</v>
      </c>
      <c r="F36" s="59">
        <v>108485.36</v>
      </c>
      <c r="G36" s="59">
        <v>114920.20999999999</v>
      </c>
      <c r="H36" s="59">
        <v>129535.15000000001</v>
      </c>
      <c r="I36" s="59">
        <v>150795.76999999999</v>
      </c>
      <c r="J36" s="59">
        <v>146793.13</v>
      </c>
      <c r="K36" s="59">
        <v>151180.16999999998</v>
      </c>
      <c r="L36" s="59">
        <v>148720.95999999999</v>
      </c>
      <c r="M36" s="59">
        <v>149062.5</v>
      </c>
      <c r="N36" s="59">
        <v>139509.63999999998</v>
      </c>
      <c r="O36" s="74"/>
      <c r="P36" t="s">
        <v>58</v>
      </c>
      <c r="Q36" s="79">
        <v>3.8382842578208907E-4</v>
      </c>
      <c r="R36" s="79">
        <v>3.8382842578208907E-4</v>
      </c>
      <c r="S36" s="79">
        <v>3.8382842578208907E-4</v>
      </c>
      <c r="T36" s="79">
        <v>3.8382842578208907E-4</v>
      </c>
      <c r="U36" s="79">
        <v>3.8382842578208907E-4</v>
      </c>
      <c r="V36" s="79">
        <v>3.8382842578208907E-4</v>
      </c>
      <c r="W36" s="79">
        <v>3.8382842578208907E-4</v>
      </c>
      <c r="X36" s="79">
        <v>3.8382842578208907E-4</v>
      </c>
      <c r="Y36" s="79">
        <v>3.8382842578208907E-4</v>
      </c>
      <c r="Z36" s="79">
        <v>3.8382842578208907E-4</v>
      </c>
      <c r="AA36" s="79">
        <v>3.8382842578208907E-4</v>
      </c>
      <c r="AB36" s="79">
        <v>3.8382842578208907E-4</v>
      </c>
      <c r="AC36" s="79">
        <v>3.8382842578208907E-4</v>
      </c>
      <c r="AD36" s="79">
        <v>3.8382842578208907E-4</v>
      </c>
      <c r="AE36" s="79">
        <v>3.8382842578208907E-4</v>
      </c>
      <c r="AF36" s="79">
        <v>3.8382842578208907E-4</v>
      </c>
      <c r="AG36" s="79">
        <v>3.8382842578208907E-4</v>
      </c>
      <c r="AH36" s="79">
        <v>3.8382842578208907E-4</v>
      </c>
      <c r="AI36" s="79">
        <v>3.8382842578208907E-4</v>
      </c>
      <c r="AJ36" s="79">
        <v>4.0344058489312739E-4</v>
      </c>
      <c r="AK36" s="79">
        <v>4.7944030097536126E-4</v>
      </c>
      <c r="AL36" s="79">
        <v>5.6842092933605986E-4</v>
      </c>
      <c r="AM36" s="79">
        <v>6.0135563295990078E-4</v>
      </c>
      <c r="AN36" s="79">
        <v>6.4530590508024858E-4</v>
      </c>
      <c r="AO36" s="79">
        <v>7.3024068820101912E-4</v>
      </c>
      <c r="AP36" s="79">
        <v>8.5659435872526197E-4</v>
      </c>
      <c r="AQ36" s="79">
        <v>8.415577442041325E-4</v>
      </c>
      <c r="AR36" s="79">
        <v>8.8575571175742633E-4</v>
      </c>
      <c r="AS36" s="79">
        <v>8.9113608886568364E-4</v>
      </c>
      <c r="AT36" s="79">
        <v>8.9217721243923132E-4</v>
      </c>
      <c r="AU36" s="79">
        <v>8.2644587362581739E-4</v>
      </c>
      <c r="AV36"/>
      <c r="AW36"/>
      <c r="AX36"/>
      <c r="AY36"/>
      <c r="AZ36"/>
      <c r="BA36"/>
      <c r="BB36"/>
      <c r="BC36"/>
      <c r="BD36"/>
      <c r="BE36" s="57"/>
    </row>
    <row r="37" spans="1:57" s="59" customFormat="1" x14ac:dyDescent="0.3">
      <c r="A37" s="73" t="s">
        <v>72</v>
      </c>
      <c r="B37" s="59">
        <v>7566564.6399999997</v>
      </c>
      <c r="C37" s="59">
        <v>7911036.0699999994</v>
      </c>
      <c r="D37" s="59">
        <v>7867825.8300000001</v>
      </c>
      <c r="E37" s="59">
        <v>7632201.5700000003</v>
      </c>
      <c r="F37" s="59">
        <v>7808382.3200000003</v>
      </c>
      <c r="G37" s="59">
        <v>7525923.5099999998</v>
      </c>
      <c r="H37" s="59">
        <v>7301947.4100000001</v>
      </c>
      <c r="I37" s="59">
        <v>7384627.1600000001</v>
      </c>
      <c r="J37" s="59">
        <v>4057075.1500000004</v>
      </c>
      <c r="K37" s="59">
        <v>1292489.72</v>
      </c>
      <c r="L37" s="59">
        <v>1414762.67</v>
      </c>
      <c r="M37" s="59">
        <v>1505300.12</v>
      </c>
      <c r="N37" s="59">
        <v>1461044.4500000002</v>
      </c>
      <c r="O37" s="74"/>
      <c r="P37" t="s">
        <v>72</v>
      </c>
      <c r="Q37" s="79">
        <v>4.0970590661660637E-2</v>
      </c>
      <c r="R37" s="79">
        <v>4.0970590661660637E-2</v>
      </c>
      <c r="S37" s="79">
        <v>4.0970590661660637E-2</v>
      </c>
      <c r="T37" s="79">
        <v>4.0970590661660637E-2</v>
      </c>
      <c r="U37" s="79">
        <v>4.0970590661660637E-2</v>
      </c>
      <c r="V37" s="79">
        <v>4.0970590661660637E-2</v>
      </c>
      <c r="W37" s="79">
        <v>4.0970590661660637E-2</v>
      </c>
      <c r="X37" s="79">
        <v>4.0970590661660637E-2</v>
      </c>
      <c r="Y37" s="79">
        <v>4.0970590661660637E-2</v>
      </c>
      <c r="Z37" s="79">
        <v>4.0970590661660637E-2</v>
      </c>
      <c r="AA37" s="79">
        <v>4.0970590661660637E-2</v>
      </c>
      <c r="AB37" s="79">
        <v>4.0970590661660637E-2</v>
      </c>
      <c r="AC37" s="79">
        <v>4.0970590661660637E-2</v>
      </c>
      <c r="AD37" s="79">
        <v>4.0970590661660637E-2</v>
      </c>
      <c r="AE37" s="79">
        <v>4.0970590661660637E-2</v>
      </c>
      <c r="AF37" s="79">
        <v>4.0970590661660637E-2</v>
      </c>
      <c r="AG37" s="79">
        <v>4.0970590661660637E-2</v>
      </c>
      <c r="AH37" s="79">
        <v>4.0970590661660637E-2</v>
      </c>
      <c r="AI37" s="79">
        <v>4.0970590661660637E-2</v>
      </c>
      <c r="AJ37" s="79">
        <v>4.3144477746358732E-2</v>
      </c>
      <c r="AK37" s="79">
        <v>4.3417884865277888E-2</v>
      </c>
      <c r="AL37" s="79">
        <v>4.2859595425976976E-2</v>
      </c>
      <c r="AM37" s="79">
        <v>4.328339503539002E-2</v>
      </c>
      <c r="AN37" s="79">
        <v>4.225995481721858E-2</v>
      </c>
      <c r="AO37" s="79">
        <v>4.1163955126357968E-2</v>
      </c>
      <c r="AP37" s="79">
        <v>4.1948324986472454E-2</v>
      </c>
      <c r="AQ37" s="79">
        <v>2.3259010903988783E-2</v>
      </c>
      <c r="AR37" s="79">
        <v>7.5726211438825394E-3</v>
      </c>
      <c r="AS37" s="79">
        <v>8.4772588370662198E-3</v>
      </c>
      <c r="AT37" s="79">
        <v>9.0096064734325569E-3</v>
      </c>
      <c r="AU37" s="79">
        <v>8.6551306195500333E-3</v>
      </c>
      <c r="AV37"/>
      <c r="AW37"/>
      <c r="AX37"/>
      <c r="AY37"/>
      <c r="AZ37"/>
      <c r="BA37"/>
      <c r="BB37"/>
      <c r="BC37"/>
      <c r="BD37"/>
      <c r="BE37" s="57"/>
    </row>
    <row r="38" spans="1:57" s="59" customFormat="1" x14ac:dyDescent="0.3">
      <c r="A38" s="73" t="s">
        <v>74</v>
      </c>
      <c r="B38" s="59">
        <v>648.32999999999993</v>
      </c>
      <c r="C38" s="59">
        <v>626.62</v>
      </c>
      <c r="D38" s="59">
        <v>731.62</v>
      </c>
      <c r="E38" s="59">
        <v>772.39</v>
      </c>
      <c r="F38" s="59">
        <v>817.7</v>
      </c>
      <c r="G38" s="59">
        <v>2098.23</v>
      </c>
      <c r="H38" s="59">
        <v>5311.8899999999994</v>
      </c>
      <c r="I38" s="59">
        <v>7670.2199999999993</v>
      </c>
      <c r="J38" s="59">
        <v>5449.08</v>
      </c>
      <c r="K38" s="59">
        <v>9987.0400000000009</v>
      </c>
      <c r="L38" s="59">
        <v>7265.21</v>
      </c>
      <c r="M38" s="59">
        <v>10401.34</v>
      </c>
      <c r="N38" s="59">
        <v>10418.872000000001</v>
      </c>
      <c r="O38" s="74"/>
      <c r="P38" t="s">
        <v>74</v>
      </c>
      <c r="Q38" s="79">
        <v>3.5105050055680799E-6</v>
      </c>
      <c r="R38" s="79">
        <v>3.5105050055680799E-6</v>
      </c>
      <c r="S38" s="79">
        <v>3.5105050055680799E-6</v>
      </c>
      <c r="T38" s="79">
        <v>3.5105050055680799E-6</v>
      </c>
      <c r="U38" s="79">
        <v>3.5105050055680799E-6</v>
      </c>
      <c r="V38" s="79">
        <v>3.5105050055680799E-6</v>
      </c>
      <c r="W38" s="79">
        <v>3.5105050055680799E-6</v>
      </c>
      <c r="X38" s="79">
        <v>3.5105050055680799E-6</v>
      </c>
      <c r="Y38" s="79">
        <v>3.5105050055680799E-6</v>
      </c>
      <c r="Z38" s="79">
        <v>3.5105050055680799E-6</v>
      </c>
      <c r="AA38" s="79">
        <v>3.5105050055680799E-6</v>
      </c>
      <c r="AB38" s="79">
        <v>3.5105050055680799E-6</v>
      </c>
      <c r="AC38" s="79">
        <v>3.5105050055680799E-6</v>
      </c>
      <c r="AD38" s="79">
        <v>3.5105050055680799E-6</v>
      </c>
      <c r="AE38" s="79">
        <v>3.5105050055680799E-6</v>
      </c>
      <c r="AF38" s="79">
        <v>3.5105050055680799E-6</v>
      </c>
      <c r="AG38" s="79">
        <v>3.5105050055680799E-6</v>
      </c>
      <c r="AH38" s="79">
        <v>3.5105050055680799E-6</v>
      </c>
      <c r="AI38" s="79">
        <v>3.5105050055680799E-6</v>
      </c>
      <c r="AJ38" s="79">
        <v>3.4174022727497574E-6</v>
      </c>
      <c r="AK38" s="79">
        <v>4.03737876403075E-6</v>
      </c>
      <c r="AL38" s="79">
        <v>4.3374539583956978E-6</v>
      </c>
      <c r="AM38" s="79">
        <v>4.5326715150441583E-6</v>
      </c>
      <c r="AN38" s="79">
        <v>1.1782089583864579E-5</v>
      </c>
      <c r="AO38" s="79">
        <v>2.9945217257617802E-5</v>
      </c>
      <c r="AP38" s="79">
        <v>4.3570633196021872E-5</v>
      </c>
      <c r="AQ38" s="79">
        <v>3.1239305768518283E-5</v>
      </c>
      <c r="AR38" s="79">
        <v>5.85134791391615E-5</v>
      </c>
      <c r="AS38" s="79">
        <v>4.3533143036380711E-5</v>
      </c>
      <c r="AT38" s="79">
        <v>6.225468194101584E-5</v>
      </c>
      <c r="AU38" s="79">
        <v>6.1720708133399018E-5</v>
      </c>
      <c r="AV38"/>
      <c r="AW38"/>
      <c r="AX38"/>
      <c r="AY38"/>
      <c r="AZ38"/>
      <c r="BA38"/>
      <c r="BB38"/>
      <c r="BC38"/>
      <c r="BD38"/>
      <c r="BE38" s="57"/>
    </row>
    <row r="39" spans="1:57" s="59" customFormat="1" x14ac:dyDescent="0.3">
      <c r="A39" s="73" t="s">
        <v>60</v>
      </c>
      <c r="B39" s="59">
        <v>9243.6500000000015</v>
      </c>
      <c r="C39" s="59">
        <v>11674.58</v>
      </c>
      <c r="D39" s="59">
        <v>16031.29</v>
      </c>
      <c r="E39" s="59">
        <v>18998.23</v>
      </c>
      <c r="F39" s="59">
        <v>19621.8</v>
      </c>
      <c r="G39" s="59">
        <v>12306.42</v>
      </c>
      <c r="H39" s="59">
        <v>30142.800000000003</v>
      </c>
      <c r="I39" s="59">
        <v>27554.47</v>
      </c>
      <c r="J39" s="59">
        <v>38149.64</v>
      </c>
      <c r="K39" s="59">
        <v>44842.65</v>
      </c>
      <c r="L39" s="59">
        <v>48316.06</v>
      </c>
      <c r="M39" s="59">
        <v>48426.080000000002</v>
      </c>
      <c r="N39" s="59">
        <v>44909.190999999999</v>
      </c>
      <c r="O39" s="74"/>
      <c r="P39" t="s">
        <v>60</v>
      </c>
      <c r="Q39" s="79">
        <v>5.0051485500777987E-5</v>
      </c>
      <c r="R39" s="79">
        <v>5.0051485500777987E-5</v>
      </c>
      <c r="S39" s="79">
        <v>5.0051485500777987E-5</v>
      </c>
      <c r="T39" s="79">
        <v>5.0051485500777987E-5</v>
      </c>
      <c r="U39" s="79">
        <v>5.0051485500777987E-5</v>
      </c>
      <c r="V39" s="79">
        <v>5.0051485500777987E-5</v>
      </c>
      <c r="W39" s="79">
        <v>5.0051485500777987E-5</v>
      </c>
      <c r="X39" s="79">
        <v>5.0051485500777987E-5</v>
      </c>
      <c r="Y39" s="79">
        <v>5.0051485500777987E-5</v>
      </c>
      <c r="Z39" s="79">
        <v>5.0051485500777987E-5</v>
      </c>
      <c r="AA39" s="79">
        <v>5.0051485500777987E-5</v>
      </c>
      <c r="AB39" s="79">
        <v>5.0051485500777987E-5</v>
      </c>
      <c r="AC39" s="79">
        <v>5.0051485500777987E-5</v>
      </c>
      <c r="AD39" s="79">
        <v>5.0051485500777987E-5</v>
      </c>
      <c r="AE39" s="79">
        <v>5.0051485500777987E-5</v>
      </c>
      <c r="AF39" s="79">
        <v>5.0051485500777987E-5</v>
      </c>
      <c r="AG39" s="79">
        <v>5.0051485500777987E-5</v>
      </c>
      <c r="AH39" s="79">
        <v>5.0051485500777987E-5</v>
      </c>
      <c r="AI39" s="79">
        <v>5.0051485500777987E-5</v>
      </c>
      <c r="AJ39" s="79">
        <v>6.3669745979060455E-5</v>
      </c>
      <c r="AK39" s="79">
        <v>8.8467223156855359E-5</v>
      </c>
      <c r="AL39" s="79">
        <v>1.0668696890950413E-4</v>
      </c>
      <c r="AM39" s="79">
        <v>1.087674867725247E-4</v>
      </c>
      <c r="AN39" s="79">
        <v>6.9103645880891392E-5</v>
      </c>
      <c r="AO39" s="79">
        <v>1.6992684237680412E-4</v>
      </c>
      <c r="AP39" s="79">
        <v>1.5652298177637523E-4</v>
      </c>
      <c r="AQ39" s="79">
        <v>2.1870999671850952E-4</v>
      </c>
      <c r="AR39" s="79">
        <v>2.627304451889369E-4</v>
      </c>
      <c r="AS39" s="79">
        <v>2.8950986288549848E-4</v>
      </c>
      <c r="AT39" s="79">
        <v>2.8984248260802826E-4</v>
      </c>
      <c r="AU39" s="79">
        <v>2.6603907507627211E-4</v>
      </c>
      <c r="AV39"/>
      <c r="AW39"/>
      <c r="AX39"/>
      <c r="AY39"/>
      <c r="AZ39"/>
      <c r="BA39"/>
      <c r="BB39"/>
      <c r="BC39"/>
      <c r="BD39"/>
      <c r="BE39" s="57"/>
    </row>
    <row r="40" spans="1:57" s="59" customFormat="1" x14ac:dyDescent="0.3">
      <c r="A40" s="73" t="s">
        <v>64</v>
      </c>
      <c r="B40" s="59">
        <v>3122250.3000000003</v>
      </c>
      <c r="C40" s="59">
        <v>3161261.8</v>
      </c>
      <c r="D40" s="59">
        <v>3231805.67</v>
      </c>
      <c r="E40" s="59">
        <v>3104854.52</v>
      </c>
      <c r="F40" s="59">
        <v>3299032.03</v>
      </c>
      <c r="G40" s="59">
        <v>3242271.27</v>
      </c>
      <c r="H40" s="59">
        <v>3119578.6799999997</v>
      </c>
      <c r="I40" s="59">
        <v>3212845.49</v>
      </c>
      <c r="J40" s="59">
        <v>3171750.6</v>
      </c>
      <c r="K40" s="59">
        <v>3065824.9699999997</v>
      </c>
      <c r="L40" s="59">
        <v>2912641.8000000003</v>
      </c>
      <c r="M40" s="59">
        <v>2596471.0699999998</v>
      </c>
      <c r="N40" s="59">
        <v>2543246.1199999996</v>
      </c>
      <c r="O40" s="74"/>
      <c r="P40" t="s">
        <v>64</v>
      </c>
      <c r="Q40" s="79">
        <v>1.6906012843438439E-2</v>
      </c>
      <c r="R40" s="79">
        <v>1.6906012843438439E-2</v>
      </c>
      <c r="S40" s="79">
        <v>1.6906012843438439E-2</v>
      </c>
      <c r="T40" s="79">
        <v>1.6906012843438439E-2</v>
      </c>
      <c r="U40" s="79">
        <v>1.6906012843438439E-2</v>
      </c>
      <c r="V40" s="79">
        <v>1.6906012843438439E-2</v>
      </c>
      <c r="W40" s="79">
        <v>1.6906012843438439E-2</v>
      </c>
      <c r="X40" s="79">
        <v>1.6906012843438439E-2</v>
      </c>
      <c r="Y40" s="79">
        <v>1.6906012843438439E-2</v>
      </c>
      <c r="Z40" s="79">
        <v>1.6906012843438439E-2</v>
      </c>
      <c r="AA40" s="79">
        <v>1.6906012843438439E-2</v>
      </c>
      <c r="AB40" s="79">
        <v>1.6906012843438439E-2</v>
      </c>
      <c r="AC40" s="79">
        <v>1.6906012843438439E-2</v>
      </c>
      <c r="AD40" s="79">
        <v>1.6906012843438439E-2</v>
      </c>
      <c r="AE40" s="79">
        <v>1.6906012843438439E-2</v>
      </c>
      <c r="AF40" s="79">
        <v>1.6906012843438439E-2</v>
      </c>
      <c r="AG40" s="79">
        <v>1.6906012843438439E-2</v>
      </c>
      <c r="AH40" s="79">
        <v>1.6906012843438439E-2</v>
      </c>
      <c r="AI40" s="79">
        <v>1.6906012843438439E-2</v>
      </c>
      <c r="AJ40" s="79">
        <v>1.724059758717722E-2</v>
      </c>
      <c r="AK40" s="79">
        <v>1.7834427136398906E-2</v>
      </c>
      <c r="AL40" s="79">
        <v>1.7435704149479894E-2</v>
      </c>
      <c r="AM40" s="79">
        <v>1.8287181740979947E-2</v>
      </c>
      <c r="AN40" s="79">
        <v>1.82061692752131E-2</v>
      </c>
      <c r="AO40" s="79">
        <v>1.7586294393301172E-2</v>
      </c>
      <c r="AP40" s="79">
        <v>1.8250547228147715E-2</v>
      </c>
      <c r="AQ40" s="79">
        <v>1.8183489105478602E-2</v>
      </c>
      <c r="AR40" s="79">
        <v>1.7962487926994924E-2</v>
      </c>
      <c r="AS40" s="79">
        <v>1.7452551556409433E-2</v>
      </c>
      <c r="AT40" s="79">
        <v>1.5540543875298671E-2</v>
      </c>
      <c r="AU40" s="79">
        <v>1.506602168487332E-2</v>
      </c>
      <c r="AV40"/>
      <c r="AW40"/>
      <c r="AX40"/>
      <c r="AY40"/>
      <c r="AZ40"/>
      <c r="BA40"/>
      <c r="BB40"/>
      <c r="BC40"/>
      <c r="BD40"/>
      <c r="BE40" s="57"/>
    </row>
    <row r="41" spans="1:57" s="59" customFormat="1" x14ac:dyDescent="0.3">
      <c r="A41" s="73" t="s">
        <v>66</v>
      </c>
      <c r="B41" s="59">
        <v>7094891.9100000011</v>
      </c>
      <c r="C41" s="59">
        <v>7014532.5700000003</v>
      </c>
      <c r="D41" s="59">
        <v>7470907.4800000004</v>
      </c>
      <c r="E41" s="59">
        <v>6473745.7700000005</v>
      </c>
      <c r="F41" s="59">
        <v>5081018.95</v>
      </c>
      <c r="G41" s="59">
        <v>4713115.71</v>
      </c>
      <c r="H41" s="59">
        <v>4770147.09</v>
      </c>
      <c r="I41" s="59">
        <v>3663908.7600000002</v>
      </c>
      <c r="J41" s="59">
        <v>3072114.2800000003</v>
      </c>
      <c r="K41" s="59">
        <v>2858554.37</v>
      </c>
      <c r="L41" s="59">
        <v>3201610.8899999997</v>
      </c>
      <c r="M41" s="59">
        <v>2914036.5999999996</v>
      </c>
      <c r="N41" s="59">
        <v>3776977.5789999999</v>
      </c>
      <c r="O41" s="74"/>
      <c r="P41" t="s">
        <v>66</v>
      </c>
      <c r="Q41" s="79">
        <v>3.8416629747226698E-2</v>
      </c>
      <c r="R41" s="79">
        <v>3.8416629747226698E-2</v>
      </c>
      <c r="S41" s="79">
        <v>3.8416629747226698E-2</v>
      </c>
      <c r="T41" s="79">
        <v>3.8416629747226698E-2</v>
      </c>
      <c r="U41" s="79">
        <v>3.8416629747226698E-2</v>
      </c>
      <c r="V41" s="79">
        <v>3.8416629747226698E-2</v>
      </c>
      <c r="W41" s="79">
        <v>3.8416629747226698E-2</v>
      </c>
      <c r="X41" s="79">
        <v>3.8416629747226698E-2</v>
      </c>
      <c r="Y41" s="79">
        <v>3.8416629747226698E-2</v>
      </c>
      <c r="Z41" s="79">
        <v>3.8416629747226698E-2</v>
      </c>
      <c r="AA41" s="79">
        <v>3.8416629747226698E-2</v>
      </c>
      <c r="AB41" s="79">
        <v>3.8416629747226698E-2</v>
      </c>
      <c r="AC41" s="79">
        <v>3.8416629747226698E-2</v>
      </c>
      <c r="AD41" s="79">
        <v>3.8416629747226698E-2</v>
      </c>
      <c r="AE41" s="79">
        <v>3.8416629747226698E-2</v>
      </c>
      <c r="AF41" s="79">
        <v>3.8416629747226698E-2</v>
      </c>
      <c r="AG41" s="79">
        <v>3.8416629747226698E-2</v>
      </c>
      <c r="AH41" s="79">
        <v>3.8416629747226698E-2</v>
      </c>
      <c r="AI41" s="79">
        <v>3.8416629747226698E-2</v>
      </c>
      <c r="AJ41" s="79">
        <v>3.8255209771464682E-2</v>
      </c>
      <c r="AK41" s="79">
        <v>4.1227526868853344E-2</v>
      </c>
      <c r="AL41" s="79">
        <v>3.6354140027361703E-2</v>
      </c>
      <c r="AM41" s="79">
        <v>2.8165084825809681E-2</v>
      </c>
      <c r="AN41" s="79">
        <v>2.6465331023929457E-2</v>
      </c>
      <c r="AO41" s="79">
        <v>2.6891198982065396E-2</v>
      </c>
      <c r="AP41" s="79">
        <v>2.081280910399589E-2</v>
      </c>
      <c r="AQ41" s="79">
        <v>1.7612279017513305E-2</v>
      </c>
      <c r="AR41" s="79">
        <v>1.6748101689504993E-2</v>
      </c>
      <c r="AS41" s="79">
        <v>1.9184054531280463E-2</v>
      </c>
      <c r="AT41" s="79">
        <v>1.7441254847690699E-2</v>
      </c>
      <c r="AU41" s="79">
        <v>2.2374565190919994E-2</v>
      </c>
      <c r="AV41"/>
      <c r="AW41"/>
      <c r="AX41"/>
      <c r="AY41"/>
      <c r="AZ41"/>
      <c r="BA41"/>
      <c r="BB41"/>
      <c r="BC41"/>
      <c r="BD41"/>
      <c r="BE41" s="57"/>
    </row>
    <row r="42" spans="1:57" s="59" customFormat="1" x14ac:dyDescent="0.3">
      <c r="A42" s="73" t="s">
        <v>68</v>
      </c>
      <c r="B42" s="59">
        <v>17676.37</v>
      </c>
      <c r="C42" s="59">
        <v>23053.16</v>
      </c>
      <c r="D42" s="59">
        <v>29747.480000000003</v>
      </c>
      <c r="E42" s="59">
        <v>38113.769999999997</v>
      </c>
      <c r="F42" s="59">
        <v>43842.92</v>
      </c>
      <c r="G42" s="59">
        <v>47073.31</v>
      </c>
      <c r="H42" s="59">
        <v>61494.17</v>
      </c>
      <c r="I42" s="59">
        <v>70861.52</v>
      </c>
      <c r="J42" s="59">
        <v>71724.709999999992</v>
      </c>
      <c r="K42" s="59">
        <v>91738.38</v>
      </c>
      <c r="L42" s="59">
        <v>107181.42</v>
      </c>
      <c r="M42" s="59">
        <v>119299.93</v>
      </c>
      <c r="N42" s="59">
        <v>103929.68</v>
      </c>
      <c r="O42" s="74"/>
      <c r="P42" t="s">
        <v>68</v>
      </c>
      <c r="Q42" s="79">
        <v>9.571203764328883E-5</v>
      </c>
      <c r="R42" s="79">
        <v>9.571203764328883E-5</v>
      </c>
      <c r="S42" s="79">
        <v>9.571203764328883E-5</v>
      </c>
      <c r="T42" s="79">
        <v>9.571203764328883E-5</v>
      </c>
      <c r="U42" s="79">
        <v>9.571203764328883E-5</v>
      </c>
      <c r="V42" s="79">
        <v>9.571203764328883E-5</v>
      </c>
      <c r="W42" s="79">
        <v>9.571203764328883E-5</v>
      </c>
      <c r="X42" s="79">
        <v>9.571203764328883E-5</v>
      </c>
      <c r="Y42" s="79">
        <v>9.571203764328883E-5</v>
      </c>
      <c r="Z42" s="79">
        <v>9.571203764328883E-5</v>
      </c>
      <c r="AA42" s="79">
        <v>9.571203764328883E-5</v>
      </c>
      <c r="AB42" s="79">
        <v>9.571203764328883E-5</v>
      </c>
      <c r="AC42" s="79">
        <v>9.571203764328883E-5</v>
      </c>
      <c r="AD42" s="79">
        <v>9.571203764328883E-5</v>
      </c>
      <c r="AE42" s="79">
        <v>9.571203764328883E-5</v>
      </c>
      <c r="AF42" s="79">
        <v>9.571203764328883E-5</v>
      </c>
      <c r="AG42" s="79">
        <v>9.571203764328883E-5</v>
      </c>
      <c r="AH42" s="79">
        <v>9.571203764328883E-5</v>
      </c>
      <c r="AI42" s="79">
        <v>9.571203764328883E-5</v>
      </c>
      <c r="AJ42" s="79">
        <v>1.2572519450075611E-4</v>
      </c>
      <c r="AK42" s="79">
        <v>1.6415877646241145E-4</v>
      </c>
      <c r="AL42" s="79">
        <v>2.1403270699501959E-4</v>
      </c>
      <c r="AM42" s="79">
        <v>2.4302990659209954E-4</v>
      </c>
      <c r="AN42" s="79">
        <v>2.6432848421242106E-4</v>
      </c>
      <c r="AO42" s="79">
        <v>3.466668701209707E-4</v>
      </c>
      <c r="AP42" s="79">
        <v>4.0252838844682004E-4</v>
      </c>
      <c r="AQ42" s="79">
        <v>4.1119421018746301E-4</v>
      </c>
      <c r="AR42" s="79">
        <v>5.3748976517471346E-4</v>
      </c>
      <c r="AS42" s="79">
        <v>6.4223113821932135E-4</v>
      </c>
      <c r="AT42" s="79">
        <v>7.140406137800951E-4</v>
      </c>
      <c r="AU42" s="79">
        <v>6.1567254551908839E-4</v>
      </c>
      <c r="AV42"/>
      <c r="AW42"/>
      <c r="AX42"/>
      <c r="AY42"/>
      <c r="AZ42"/>
      <c r="BA42"/>
      <c r="BB42"/>
      <c r="BC42"/>
      <c r="BD42"/>
      <c r="BE42" s="57"/>
    </row>
    <row r="43" spans="1:57" x14ac:dyDescent="0.3">
      <c r="A43" s="73" t="s">
        <v>62</v>
      </c>
      <c r="B43" s="59">
        <v>30497.199999999997</v>
      </c>
      <c r="C43" s="59">
        <v>28687.4</v>
      </c>
      <c r="D43" s="59">
        <v>31300.11</v>
      </c>
      <c r="E43" s="59">
        <v>25481.58</v>
      </c>
      <c r="F43" s="59">
        <v>23972.829999999998</v>
      </c>
      <c r="G43" s="59">
        <v>24876.810000000005</v>
      </c>
      <c r="H43" s="59">
        <v>30642.090000000004</v>
      </c>
      <c r="I43" s="59">
        <v>32888.619999999995</v>
      </c>
      <c r="J43" s="59">
        <v>32214.58</v>
      </c>
      <c r="K43" s="59">
        <v>33662.720000000001</v>
      </c>
      <c r="L43" s="59">
        <v>41588.78</v>
      </c>
      <c r="M43" s="59">
        <v>53512.119999999995</v>
      </c>
      <c r="N43" s="59">
        <v>47933.760000000002</v>
      </c>
      <c r="O43" s="74"/>
      <c r="P43" t="s">
        <v>62</v>
      </c>
      <c r="Q43" s="79">
        <v>1.651328386096754E-4</v>
      </c>
      <c r="R43" s="79">
        <v>1.651328386096754E-4</v>
      </c>
      <c r="S43" s="79">
        <v>1.651328386096754E-4</v>
      </c>
      <c r="T43" s="79">
        <v>1.651328386096754E-4</v>
      </c>
      <c r="U43" s="79">
        <v>1.651328386096754E-4</v>
      </c>
      <c r="V43" s="79">
        <v>1.651328386096754E-4</v>
      </c>
      <c r="W43" s="79">
        <v>1.651328386096754E-4</v>
      </c>
      <c r="X43" s="79">
        <v>1.651328386096754E-4</v>
      </c>
      <c r="Y43" s="79">
        <v>1.651328386096754E-4</v>
      </c>
      <c r="Z43" s="79">
        <v>1.651328386096754E-4</v>
      </c>
      <c r="AA43" s="79">
        <v>1.651328386096754E-4</v>
      </c>
      <c r="AB43" s="79">
        <v>1.651328386096754E-4</v>
      </c>
      <c r="AC43" s="79">
        <v>1.651328386096754E-4</v>
      </c>
      <c r="AD43" s="79">
        <v>1.651328386096754E-4</v>
      </c>
      <c r="AE43" s="79">
        <v>1.651328386096754E-4</v>
      </c>
      <c r="AF43" s="79">
        <v>1.651328386096754E-4</v>
      </c>
      <c r="AG43" s="79">
        <v>1.651328386096754E-4</v>
      </c>
      <c r="AH43" s="79">
        <v>1.651328386096754E-4</v>
      </c>
      <c r="AI43" s="79">
        <v>1.651328386096754E-4</v>
      </c>
      <c r="AJ43" s="79">
        <v>1.5645269215677985E-4</v>
      </c>
      <c r="AK43" s="79">
        <v>1.7272682461636713E-4</v>
      </c>
      <c r="AL43" s="79">
        <v>1.4309504270792819E-4</v>
      </c>
      <c r="AM43" s="79">
        <v>1.3288609964045008E-4</v>
      </c>
      <c r="AN43" s="79">
        <v>1.3968954975421104E-4</v>
      </c>
      <c r="AO43" s="79">
        <v>1.7274153686869985E-4</v>
      </c>
      <c r="AP43" s="79">
        <v>1.8682358502668093E-4</v>
      </c>
      <c r="AQ43" s="79">
        <v>1.8468459167866755E-4</v>
      </c>
      <c r="AR43" s="79">
        <v>1.9722789379910709E-4</v>
      </c>
      <c r="AS43" s="79">
        <v>2.4919999675832759E-4</v>
      </c>
      <c r="AT43" s="79">
        <v>3.2028373369099293E-4</v>
      </c>
      <c r="AU43" s="79">
        <v>2.8395642164491476E-4</v>
      </c>
      <c r="AV43"/>
      <c r="AW43"/>
      <c r="AX43"/>
      <c r="AY43"/>
      <c r="AZ43"/>
      <c r="BA43"/>
      <c r="BB43"/>
      <c r="BC43"/>
      <c r="BD43"/>
    </row>
    <row r="44" spans="1:57" s="59" customFormat="1" x14ac:dyDescent="0.3">
      <c r="A44" s="73" t="s">
        <v>70</v>
      </c>
      <c r="B44" s="59">
        <v>7759158.0099999998</v>
      </c>
      <c r="C44" s="59">
        <v>6969968.5099999998</v>
      </c>
      <c r="D44" s="59">
        <v>6971749.6799999997</v>
      </c>
      <c r="E44" s="59">
        <v>6398720.6499999994</v>
      </c>
      <c r="F44" s="59">
        <v>7519018.1099999994</v>
      </c>
      <c r="G44" s="59">
        <v>7865985.6799999997</v>
      </c>
      <c r="H44" s="59">
        <v>7384877.5099999998</v>
      </c>
      <c r="I44" s="59">
        <v>7852161.1699999999</v>
      </c>
      <c r="J44" s="59">
        <v>8180227.6300000008</v>
      </c>
      <c r="K44" s="59">
        <v>8107417.3600000003</v>
      </c>
      <c r="L44" s="59">
        <v>8007847.2800000003</v>
      </c>
      <c r="M44" s="59">
        <v>8321345.3200000003</v>
      </c>
      <c r="N44" s="59">
        <v>8783086.7000000011</v>
      </c>
      <c r="O44" s="74"/>
      <c r="P44" t="s">
        <v>70</v>
      </c>
      <c r="Q44" s="79">
        <v>4.2013423770454347E-2</v>
      </c>
      <c r="R44" s="79">
        <v>4.2013423770454347E-2</v>
      </c>
      <c r="S44" s="79">
        <v>4.2013423770454347E-2</v>
      </c>
      <c r="T44" s="79">
        <v>4.2013423770454347E-2</v>
      </c>
      <c r="U44" s="79">
        <v>4.2013423770454347E-2</v>
      </c>
      <c r="V44" s="79">
        <v>4.2013423770454347E-2</v>
      </c>
      <c r="W44" s="79">
        <v>4.2013423770454347E-2</v>
      </c>
      <c r="X44" s="79">
        <v>4.2013423770454347E-2</v>
      </c>
      <c r="Y44" s="79">
        <v>4.2013423770454347E-2</v>
      </c>
      <c r="Z44" s="79">
        <v>4.2013423770454347E-2</v>
      </c>
      <c r="AA44" s="79">
        <v>4.2013423770454347E-2</v>
      </c>
      <c r="AB44" s="79">
        <v>4.2013423770454347E-2</v>
      </c>
      <c r="AC44" s="79">
        <v>4.2013423770454347E-2</v>
      </c>
      <c r="AD44" s="79">
        <v>4.2013423770454347E-2</v>
      </c>
      <c r="AE44" s="79">
        <v>4.2013423770454347E-2</v>
      </c>
      <c r="AF44" s="79">
        <v>4.2013423770454347E-2</v>
      </c>
      <c r="AG44" s="79">
        <v>4.2013423770454347E-2</v>
      </c>
      <c r="AH44" s="79">
        <v>4.2013423770454347E-2</v>
      </c>
      <c r="AI44" s="79">
        <v>4.2013423770454347E-2</v>
      </c>
      <c r="AJ44" s="79">
        <v>3.8012170417586796E-2</v>
      </c>
      <c r="AK44" s="79">
        <v>3.8472969719485765E-2</v>
      </c>
      <c r="AL44" s="79">
        <v>3.5932826955308576E-2</v>
      </c>
      <c r="AM44" s="79">
        <v>4.1679392452364142E-2</v>
      </c>
      <c r="AN44" s="79">
        <v>4.4169489496935957E-2</v>
      </c>
      <c r="AO44" s="79">
        <v>4.1631464781432898E-2</v>
      </c>
      <c r="AP44" s="79">
        <v>4.4604148790271456E-2</v>
      </c>
      <c r="AQ44" s="79">
        <v>4.6896839868317532E-2</v>
      </c>
      <c r="AR44" s="79">
        <v>4.7500880798198038E-2</v>
      </c>
      <c r="AS44" s="79">
        <v>4.7983026100241043E-2</v>
      </c>
      <c r="AT44" s="79">
        <v>4.9805381442964147E-2</v>
      </c>
      <c r="AU44" s="79">
        <v>5.2030424284033698E-2</v>
      </c>
      <c r="AV44"/>
      <c r="AW44"/>
      <c r="AX44"/>
      <c r="AY44"/>
      <c r="AZ44"/>
      <c r="BA44"/>
      <c r="BB44"/>
      <c r="BC44"/>
      <c r="BD44"/>
      <c r="BE44" s="57"/>
    </row>
    <row r="45" spans="1:57" s="59" customFormat="1" x14ac:dyDescent="0.3">
      <c r="A45" s="73" t="s">
        <v>78</v>
      </c>
      <c r="B45" s="59">
        <v>19731990.019999996</v>
      </c>
      <c r="C45" s="59">
        <v>19823854.170000002</v>
      </c>
      <c r="D45" s="59">
        <v>20314244.66</v>
      </c>
      <c r="E45" s="59">
        <v>20208667.959999997</v>
      </c>
      <c r="F45" s="59">
        <v>19119681.66</v>
      </c>
      <c r="G45" s="59">
        <v>18384639.73</v>
      </c>
      <c r="H45" s="59">
        <v>18701264.710000001</v>
      </c>
      <c r="I45" s="59">
        <v>19718831.140000001</v>
      </c>
      <c r="J45" s="59">
        <v>19638546.060000002</v>
      </c>
      <c r="K45" s="59">
        <v>19196084.739999998</v>
      </c>
      <c r="L45" s="59">
        <v>17660570.390000001</v>
      </c>
      <c r="M45" s="59">
        <v>17676963.510000002</v>
      </c>
      <c r="N45" s="59">
        <v>17766440.173</v>
      </c>
      <c r="O45" s="74"/>
      <c r="P45" t="s">
        <v>78</v>
      </c>
      <c r="Q45" s="79">
        <v>0.10684257975881016</v>
      </c>
      <c r="R45" s="79">
        <v>0.10684257975881016</v>
      </c>
      <c r="S45" s="79">
        <v>0.10684257975881016</v>
      </c>
      <c r="T45" s="79">
        <v>0.10684257975881016</v>
      </c>
      <c r="U45" s="79">
        <v>0.10684257975881016</v>
      </c>
      <c r="V45" s="79">
        <v>0.10684257975881016</v>
      </c>
      <c r="W45" s="79">
        <v>0.10684257975881016</v>
      </c>
      <c r="X45" s="79">
        <v>0.10684257975881016</v>
      </c>
      <c r="Y45" s="79">
        <v>0.10684257975881016</v>
      </c>
      <c r="Z45" s="79">
        <v>0.10684257975881016</v>
      </c>
      <c r="AA45" s="79">
        <v>0.10684257975881016</v>
      </c>
      <c r="AB45" s="79">
        <v>0.10684257975881016</v>
      </c>
      <c r="AC45" s="79">
        <v>0.10684257975881016</v>
      </c>
      <c r="AD45" s="79">
        <v>0.10684257975881016</v>
      </c>
      <c r="AE45" s="79">
        <v>0.10684257975881016</v>
      </c>
      <c r="AF45" s="79">
        <v>0.10684257975881016</v>
      </c>
      <c r="AG45" s="79">
        <v>0.10684257975881016</v>
      </c>
      <c r="AH45" s="79">
        <v>0.10684257975881016</v>
      </c>
      <c r="AI45" s="79">
        <v>0.10684257975881016</v>
      </c>
      <c r="AJ45" s="79">
        <v>0.10811350466824832</v>
      </c>
      <c r="AK45" s="79">
        <v>0.11210232087368997</v>
      </c>
      <c r="AL45" s="79">
        <v>0.1134843367172106</v>
      </c>
      <c r="AM45" s="79">
        <v>0.10598414630915275</v>
      </c>
      <c r="AN45" s="79">
        <v>0.10323437957990111</v>
      </c>
      <c r="AO45" s="79">
        <v>0.10542639902806174</v>
      </c>
      <c r="AP45" s="79">
        <v>0.11201268785709326</v>
      </c>
      <c r="AQ45" s="79">
        <v>0.11258681194210217</v>
      </c>
      <c r="AR45" s="79">
        <v>0.11246872987267161</v>
      </c>
      <c r="AS45" s="79">
        <v>0.10582214924165163</v>
      </c>
      <c r="AT45" s="79">
        <v>0.1058011507169262</v>
      </c>
      <c r="AU45" s="79">
        <v>0.10524721567624865</v>
      </c>
      <c r="AV45"/>
      <c r="AW45"/>
      <c r="AX45"/>
      <c r="AY45"/>
      <c r="AZ45"/>
      <c r="BA45"/>
      <c r="BB45"/>
      <c r="BC45"/>
      <c r="BD45"/>
      <c r="BE45" s="57"/>
    </row>
    <row r="46" spans="1:57" s="59" customFormat="1" x14ac:dyDescent="0.3">
      <c r="A46" s="73" t="s">
        <v>80</v>
      </c>
      <c r="B46" s="59">
        <v>5242.08</v>
      </c>
      <c r="C46" s="59">
        <v>7484.8099999999995</v>
      </c>
      <c r="D46" s="59">
        <v>8913.2999999999993</v>
      </c>
      <c r="E46" s="59">
        <v>9972.98</v>
      </c>
      <c r="F46" s="59">
        <v>10732.39</v>
      </c>
      <c r="G46" s="59">
        <v>10363.48</v>
      </c>
      <c r="H46" s="59">
        <v>14190.27</v>
      </c>
      <c r="I46" s="59">
        <v>21460.78</v>
      </c>
      <c r="J46" s="59">
        <v>23765.14</v>
      </c>
      <c r="K46" s="59">
        <v>24363.57</v>
      </c>
      <c r="L46" s="59">
        <v>18057.84</v>
      </c>
      <c r="M46" s="59">
        <v>22839.86</v>
      </c>
      <c r="N46" s="59">
        <v>22524.341</v>
      </c>
      <c r="O46" s="74"/>
      <c r="P46" t="s">
        <v>80</v>
      </c>
      <c r="Q46" s="79">
        <v>2.8384230375870813E-5</v>
      </c>
      <c r="R46" s="79">
        <v>2.8384230375870813E-5</v>
      </c>
      <c r="S46" s="79">
        <v>2.8384230375870813E-5</v>
      </c>
      <c r="T46" s="79">
        <v>2.8384230375870813E-5</v>
      </c>
      <c r="U46" s="79">
        <v>2.8384230375870813E-5</v>
      </c>
      <c r="V46" s="79">
        <v>2.8384230375870813E-5</v>
      </c>
      <c r="W46" s="79">
        <v>2.8384230375870813E-5</v>
      </c>
      <c r="X46" s="79">
        <v>2.8384230375870813E-5</v>
      </c>
      <c r="Y46" s="79">
        <v>2.8384230375870813E-5</v>
      </c>
      <c r="Z46" s="79">
        <v>2.8384230375870813E-5</v>
      </c>
      <c r="AA46" s="79">
        <v>2.8384230375870813E-5</v>
      </c>
      <c r="AB46" s="79">
        <v>2.8384230375870813E-5</v>
      </c>
      <c r="AC46" s="79">
        <v>2.8384230375870813E-5</v>
      </c>
      <c r="AD46" s="79">
        <v>2.8384230375870813E-5</v>
      </c>
      <c r="AE46" s="79">
        <v>2.8384230375870813E-5</v>
      </c>
      <c r="AF46" s="79">
        <v>2.8384230375870813E-5</v>
      </c>
      <c r="AG46" s="79">
        <v>2.8384230375870813E-5</v>
      </c>
      <c r="AH46" s="79">
        <v>2.8384230375870813E-5</v>
      </c>
      <c r="AI46" s="79">
        <v>2.8384230375870813E-5</v>
      </c>
      <c r="AJ46" s="79">
        <v>4.0819965377900656E-5</v>
      </c>
      <c r="AK46" s="79">
        <v>4.9187239465071045E-5</v>
      </c>
      <c r="AL46" s="79">
        <v>5.60045334325938E-5</v>
      </c>
      <c r="AM46" s="79">
        <v>5.9491743232658391E-5</v>
      </c>
      <c r="AN46" s="79">
        <v>5.8193548734213541E-5</v>
      </c>
      <c r="AO46" s="79">
        <v>7.9996144139704741E-5</v>
      </c>
      <c r="AP46" s="79">
        <v>1.2190781665721742E-4</v>
      </c>
      <c r="AQ46" s="79">
        <v>1.3624437062616893E-4</v>
      </c>
      <c r="AR46" s="79">
        <v>1.4274472165431407E-4</v>
      </c>
      <c r="AS46" s="79">
        <v>1.0820258900266848E-4</v>
      </c>
      <c r="AT46" s="79">
        <v>1.3670240756261502E-4</v>
      </c>
      <c r="AU46" s="79">
        <v>1.3343270526388584E-4</v>
      </c>
      <c r="AV46"/>
      <c r="AW46"/>
      <c r="AX46"/>
      <c r="AY46"/>
      <c r="AZ46"/>
      <c r="BA46"/>
      <c r="BB46"/>
      <c r="BC46"/>
      <c r="BD46"/>
      <c r="BE46" s="57"/>
    </row>
    <row r="47" spans="1:57" s="59" customFormat="1" x14ac:dyDescent="0.3">
      <c r="A47" s="73" t="s">
        <v>82</v>
      </c>
      <c r="B47" s="59">
        <v>847102.62999999989</v>
      </c>
      <c r="C47" s="59">
        <v>930507.46</v>
      </c>
      <c r="D47" s="59">
        <v>1028220.51</v>
      </c>
      <c r="E47" s="59">
        <v>1162770.3</v>
      </c>
      <c r="F47" s="59">
        <v>1258480.56</v>
      </c>
      <c r="G47" s="59">
        <v>1390463.92</v>
      </c>
      <c r="H47" s="59">
        <v>1549637.24</v>
      </c>
      <c r="I47" s="59">
        <v>1666770.46</v>
      </c>
      <c r="J47" s="59">
        <v>1712249.53</v>
      </c>
      <c r="K47" s="59">
        <v>1793901.56</v>
      </c>
      <c r="L47" s="59">
        <v>1516574.99</v>
      </c>
      <c r="M47" s="59">
        <v>1441887.18</v>
      </c>
      <c r="N47" s="59">
        <v>1420559.422</v>
      </c>
      <c r="O47" s="74"/>
      <c r="P47" t="s">
        <v>82</v>
      </c>
      <c r="Q47" s="79">
        <v>4.5867968825210699E-3</v>
      </c>
      <c r="R47" s="79">
        <v>4.5867968825210699E-3</v>
      </c>
      <c r="S47" s="79">
        <v>4.5867968825210699E-3</v>
      </c>
      <c r="T47" s="79">
        <v>4.5867968825210699E-3</v>
      </c>
      <c r="U47" s="79">
        <v>4.5867968825210699E-3</v>
      </c>
      <c r="V47" s="79">
        <v>4.5867968825210699E-3</v>
      </c>
      <c r="W47" s="79">
        <v>4.5867968825210699E-3</v>
      </c>
      <c r="X47" s="79">
        <v>4.5867968825210699E-3</v>
      </c>
      <c r="Y47" s="79">
        <v>4.5867968825210699E-3</v>
      </c>
      <c r="Z47" s="79">
        <v>4.5867968825210699E-3</v>
      </c>
      <c r="AA47" s="79">
        <v>4.5867968825210699E-3</v>
      </c>
      <c r="AB47" s="79">
        <v>4.5867968825210699E-3</v>
      </c>
      <c r="AC47" s="79">
        <v>4.5867968825210699E-3</v>
      </c>
      <c r="AD47" s="79">
        <v>4.5867968825210699E-3</v>
      </c>
      <c r="AE47" s="79">
        <v>4.5867968825210699E-3</v>
      </c>
      <c r="AF47" s="79">
        <v>4.5867968825210699E-3</v>
      </c>
      <c r="AG47" s="79">
        <v>4.5867968825210699E-3</v>
      </c>
      <c r="AH47" s="79">
        <v>4.5867968825210699E-3</v>
      </c>
      <c r="AI47" s="79">
        <v>4.5867968825210699E-3</v>
      </c>
      <c r="AJ47" s="79">
        <v>5.0747156308681559E-3</v>
      </c>
      <c r="AK47" s="79">
        <v>5.6741418384063684E-3</v>
      </c>
      <c r="AL47" s="79">
        <v>6.5296840203005642E-3</v>
      </c>
      <c r="AM47" s="79">
        <v>6.9760046307310994E-3</v>
      </c>
      <c r="AN47" s="79">
        <v>7.8078048967803867E-3</v>
      </c>
      <c r="AO47" s="79">
        <v>8.7359158081766041E-3</v>
      </c>
      <c r="AP47" s="79">
        <v>9.4680784038299621E-3</v>
      </c>
      <c r="AQ47" s="79">
        <v>9.8162417545111687E-3</v>
      </c>
      <c r="AR47" s="79">
        <v>1.0510363582079301E-2</v>
      </c>
      <c r="AS47" s="79">
        <v>9.0873183246000661E-3</v>
      </c>
      <c r="AT47" s="79">
        <v>8.6300637980998851E-3</v>
      </c>
      <c r="AU47" s="79">
        <v>8.4152999932633771E-3</v>
      </c>
      <c r="AV47"/>
      <c r="AW47"/>
      <c r="AX47"/>
      <c r="AY47"/>
      <c r="AZ47"/>
      <c r="BA47"/>
      <c r="BB47"/>
      <c r="BC47"/>
      <c r="BD47"/>
      <c r="BE47" s="57"/>
    </row>
    <row r="48" spans="1:57" s="59" customFormat="1" x14ac:dyDescent="0.3">
      <c r="A48" s="73" t="s">
        <v>84</v>
      </c>
      <c r="B48" s="59">
        <v>3031892.75</v>
      </c>
      <c r="C48" s="59">
        <v>3240149.1100000003</v>
      </c>
      <c r="D48" s="59">
        <v>3710529.1</v>
      </c>
      <c r="E48" s="59">
        <v>4241735.34</v>
      </c>
      <c r="F48" s="59">
        <v>4613268.62</v>
      </c>
      <c r="G48" s="59">
        <v>5210510.58</v>
      </c>
      <c r="H48" s="59">
        <v>5521786.71</v>
      </c>
      <c r="I48" s="59">
        <v>5341730.46</v>
      </c>
      <c r="J48" s="59">
        <v>4945013.04</v>
      </c>
      <c r="K48" s="59">
        <v>4653391.2600000007</v>
      </c>
      <c r="L48" s="59">
        <v>5110453.7700000005</v>
      </c>
      <c r="M48" s="59">
        <v>6087834.3999999994</v>
      </c>
      <c r="N48" s="59">
        <v>7384167.6000000006</v>
      </c>
      <c r="O48" s="74"/>
      <c r="P48" t="s">
        <v>84</v>
      </c>
      <c r="Q48" s="79">
        <v>1.6416754855120962E-2</v>
      </c>
      <c r="R48" s="79">
        <v>1.6416754855120962E-2</v>
      </c>
      <c r="S48" s="79">
        <v>1.6416754855120962E-2</v>
      </c>
      <c r="T48" s="79">
        <v>1.6416754855120962E-2</v>
      </c>
      <c r="U48" s="79">
        <v>1.6416754855120962E-2</v>
      </c>
      <c r="V48" s="79">
        <v>1.6416754855120962E-2</v>
      </c>
      <c r="W48" s="79">
        <v>1.6416754855120962E-2</v>
      </c>
      <c r="X48" s="79">
        <v>1.6416754855120962E-2</v>
      </c>
      <c r="Y48" s="79">
        <v>1.6416754855120962E-2</v>
      </c>
      <c r="Z48" s="79">
        <v>1.6416754855120962E-2</v>
      </c>
      <c r="AA48" s="79">
        <v>1.6416754855120962E-2</v>
      </c>
      <c r="AB48" s="79">
        <v>1.6416754855120962E-2</v>
      </c>
      <c r="AC48" s="79">
        <v>1.6416754855120962E-2</v>
      </c>
      <c r="AD48" s="79">
        <v>1.6416754855120962E-2</v>
      </c>
      <c r="AE48" s="79">
        <v>1.6416754855120962E-2</v>
      </c>
      <c r="AF48" s="79">
        <v>1.6416754855120962E-2</v>
      </c>
      <c r="AG48" s="79">
        <v>1.6416754855120962E-2</v>
      </c>
      <c r="AH48" s="79">
        <v>1.6416754855120962E-2</v>
      </c>
      <c r="AI48" s="79">
        <v>1.6416754855120962E-2</v>
      </c>
      <c r="AJ48" s="79">
        <v>1.767082591133718E-2</v>
      </c>
      <c r="AK48" s="79">
        <v>2.0476219064074423E-2</v>
      </c>
      <c r="AL48" s="79">
        <v>2.3820002512914357E-2</v>
      </c>
      <c r="AM48" s="79">
        <v>2.5572252984127516E-2</v>
      </c>
      <c r="AN48" s="79">
        <v>2.9258328415490288E-2</v>
      </c>
      <c r="AO48" s="79">
        <v>3.1128487728694806E-2</v>
      </c>
      <c r="AP48" s="79">
        <v>3.0343664002424598E-2</v>
      </c>
      <c r="AQ48" s="79">
        <v>2.834951485129052E-2</v>
      </c>
      <c r="AR48" s="79">
        <v>2.726394531496484E-2</v>
      </c>
      <c r="AS48" s="79">
        <v>3.0621842307410392E-2</v>
      </c>
      <c r="AT48" s="79">
        <v>3.6437246958716377E-2</v>
      </c>
      <c r="AU48" s="79">
        <v>4.3743320125988826E-2</v>
      </c>
      <c r="AV48"/>
      <c r="AW48"/>
      <c r="AX48"/>
      <c r="AY48"/>
      <c r="AZ48"/>
      <c r="BA48"/>
      <c r="BB48"/>
      <c r="BC48"/>
      <c r="BD48"/>
      <c r="BE48" s="57"/>
    </row>
    <row r="49" spans="1:57" s="59" customFormat="1" x14ac:dyDescent="0.3">
      <c r="A49" s="73" t="s">
        <v>88</v>
      </c>
      <c r="B49" s="59">
        <v>3365.31</v>
      </c>
      <c r="C49" s="59">
        <v>3198.41</v>
      </c>
      <c r="D49" s="59">
        <v>5638.28</v>
      </c>
      <c r="E49" s="59">
        <v>5964.3099999999995</v>
      </c>
      <c r="F49" s="59">
        <v>6842.13</v>
      </c>
      <c r="G49" s="59">
        <v>10186.52</v>
      </c>
      <c r="H49" s="59">
        <v>10487.740000000002</v>
      </c>
      <c r="I49" s="59">
        <v>10523.98</v>
      </c>
      <c r="J49" s="59">
        <v>15602.890000000001</v>
      </c>
      <c r="K49" s="59">
        <v>31730.799999999999</v>
      </c>
      <c r="L49" s="59">
        <v>63573</v>
      </c>
      <c r="M49" s="59">
        <v>86323.54</v>
      </c>
      <c r="N49" s="59">
        <v>76720.56</v>
      </c>
      <c r="O49" s="74"/>
      <c r="P49" t="s">
        <v>88</v>
      </c>
      <c r="Q49" s="79">
        <v>1.8222105409727018E-5</v>
      </c>
      <c r="R49" s="79">
        <v>1.8222105409727018E-5</v>
      </c>
      <c r="S49" s="79">
        <v>1.8222105409727018E-5</v>
      </c>
      <c r="T49" s="79">
        <v>1.8222105409727018E-5</v>
      </c>
      <c r="U49" s="79">
        <v>1.8222105409727018E-5</v>
      </c>
      <c r="V49" s="79">
        <v>1.8222105409727018E-5</v>
      </c>
      <c r="W49" s="79">
        <v>1.8222105409727018E-5</v>
      </c>
      <c r="X49" s="79">
        <v>1.8222105409727018E-5</v>
      </c>
      <c r="Y49" s="79">
        <v>1.8222105409727018E-5</v>
      </c>
      <c r="Z49" s="79">
        <v>1.8222105409727018E-5</v>
      </c>
      <c r="AA49" s="79">
        <v>1.8222105409727018E-5</v>
      </c>
      <c r="AB49" s="79">
        <v>1.8222105409727018E-5</v>
      </c>
      <c r="AC49" s="79">
        <v>1.8222105409727018E-5</v>
      </c>
      <c r="AD49" s="79">
        <v>1.8222105409727018E-5</v>
      </c>
      <c r="AE49" s="79">
        <v>1.8222105409727018E-5</v>
      </c>
      <c r="AF49" s="79">
        <v>1.8222105409727018E-5</v>
      </c>
      <c r="AG49" s="79">
        <v>1.8222105409727018E-5</v>
      </c>
      <c r="AH49" s="79">
        <v>1.8222105409727018E-5</v>
      </c>
      <c r="AI49" s="79">
        <v>1.8222105409727018E-5</v>
      </c>
      <c r="AJ49" s="79">
        <v>1.7443193008818026E-5</v>
      </c>
      <c r="AK49" s="79">
        <v>3.1114337959130828E-5</v>
      </c>
      <c r="AL49" s="79">
        <v>3.349333888139287E-5</v>
      </c>
      <c r="AM49" s="79">
        <v>3.7927268867835491E-5</v>
      </c>
      <c r="AN49" s="79">
        <v>5.7199873792591003E-5</v>
      </c>
      <c r="AO49" s="79">
        <v>5.9123523424131264E-5</v>
      </c>
      <c r="AP49" s="79">
        <v>5.978139770987928E-5</v>
      </c>
      <c r="AQ49" s="79">
        <v>8.9450595620280181E-5</v>
      </c>
      <c r="AR49" s="79">
        <v>1.8590888830613528E-4</v>
      </c>
      <c r="AS49" s="79">
        <v>3.8092945726989731E-4</v>
      </c>
      <c r="AT49" s="79">
        <v>5.1666847989995123E-4</v>
      </c>
      <c r="AU49" s="79">
        <v>4.5448751953099402E-4</v>
      </c>
      <c r="AV49"/>
      <c r="AW49"/>
      <c r="AX49"/>
      <c r="AY49"/>
      <c r="AZ49"/>
      <c r="BA49"/>
      <c r="BB49"/>
      <c r="BC49"/>
      <c r="BD49"/>
      <c r="BE49" s="57"/>
    </row>
    <row r="50" spans="1:57" x14ac:dyDescent="0.3">
      <c r="A50" s="73" t="s">
        <v>90</v>
      </c>
      <c r="B50" s="59">
        <v>12920.17</v>
      </c>
      <c r="C50" s="59">
        <v>13827.27</v>
      </c>
      <c r="D50" s="59">
        <v>16997.090000000004</v>
      </c>
      <c r="E50" s="59">
        <v>25578.92</v>
      </c>
      <c r="F50" s="59">
        <v>31640.190000000002</v>
      </c>
      <c r="G50" s="59">
        <v>38540.720000000001</v>
      </c>
      <c r="H50" s="59">
        <v>44105.630000000005</v>
      </c>
      <c r="I50" s="59">
        <v>55140.17</v>
      </c>
      <c r="J50" s="59">
        <v>64297.409999999996</v>
      </c>
      <c r="K50" s="59">
        <v>72444.13</v>
      </c>
      <c r="L50" s="59">
        <v>72273.22</v>
      </c>
      <c r="M50" s="59">
        <v>85051.01999999999</v>
      </c>
      <c r="N50" s="59">
        <v>70650.44</v>
      </c>
      <c r="O50" s="74"/>
      <c r="P50" t="s">
        <v>90</v>
      </c>
      <c r="Q50" s="79">
        <v>6.9958696123564455E-5</v>
      </c>
      <c r="R50" s="79">
        <v>6.9958696123564455E-5</v>
      </c>
      <c r="S50" s="79">
        <v>6.9958696123564455E-5</v>
      </c>
      <c r="T50" s="79">
        <v>6.9958696123564455E-5</v>
      </c>
      <c r="U50" s="79">
        <v>6.9958696123564455E-5</v>
      </c>
      <c r="V50" s="79">
        <v>6.9958696123564455E-5</v>
      </c>
      <c r="W50" s="79">
        <v>6.9958696123564455E-5</v>
      </c>
      <c r="X50" s="79">
        <v>6.9958696123564455E-5</v>
      </c>
      <c r="Y50" s="79">
        <v>6.9958696123564455E-5</v>
      </c>
      <c r="Z50" s="79">
        <v>6.9958696123564455E-5</v>
      </c>
      <c r="AA50" s="79">
        <v>6.9958696123564455E-5</v>
      </c>
      <c r="AB50" s="79">
        <v>6.9958696123564455E-5</v>
      </c>
      <c r="AC50" s="79">
        <v>6.9958696123564455E-5</v>
      </c>
      <c r="AD50" s="79">
        <v>6.9958696123564455E-5</v>
      </c>
      <c r="AE50" s="79">
        <v>6.9958696123564455E-5</v>
      </c>
      <c r="AF50" s="79">
        <v>6.9958696123564455E-5</v>
      </c>
      <c r="AG50" s="79">
        <v>6.9958696123564455E-5</v>
      </c>
      <c r="AH50" s="79">
        <v>6.9958696123564455E-5</v>
      </c>
      <c r="AI50" s="79">
        <v>6.9958696123564455E-5</v>
      </c>
      <c r="AJ50" s="79">
        <v>7.5409887848974715E-5</v>
      </c>
      <c r="AK50" s="79">
        <v>9.3796903059401639E-5</v>
      </c>
      <c r="AL50" s="79">
        <v>1.4364166781740683E-4</v>
      </c>
      <c r="AM50" s="79">
        <v>1.7538778029055279E-4</v>
      </c>
      <c r="AN50" s="79">
        <v>2.1641584367139983E-4</v>
      </c>
      <c r="AO50" s="79">
        <v>2.4864081760618269E-4</v>
      </c>
      <c r="AP50" s="79">
        <v>3.132233653580066E-4</v>
      </c>
      <c r="AQ50" s="79">
        <v>3.6861386713239394E-4</v>
      </c>
      <c r="AR50" s="79">
        <v>4.2444589082548019E-4</v>
      </c>
      <c r="AS50" s="79">
        <v>4.3306118115784832E-4</v>
      </c>
      <c r="AT50" s="79">
        <v>5.0905212202071815E-4</v>
      </c>
      <c r="AU50" s="79">
        <v>4.1852853041444591E-4</v>
      </c>
      <c r="AV50"/>
      <c r="AW50"/>
      <c r="AX50"/>
      <c r="AY50"/>
      <c r="AZ50"/>
      <c r="BA50"/>
      <c r="BB50"/>
      <c r="BC50"/>
      <c r="BD50"/>
    </row>
    <row r="51" spans="1:57" s="59" customFormat="1" x14ac:dyDescent="0.3">
      <c r="A51" s="73" t="s">
        <v>92</v>
      </c>
      <c r="B51" s="59">
        <v>1451.82</v>
      </c>
      <c r="C51" s="59">
        <v>1419.25</v>
      </c>
      <c r="D51" s="59">
        <v>1870.2199999999998</v>
      </c>
      <c r="E51" s="59">
        <v>2486.65</v>
      </c>
      <c r="F51" s="59">
        <v>2914.65</v>
      </c>
      <c r="G51" s="59">
        <v>3447.7</v>
      </c>
      <c r="H51" s="59">
        <v>4083.67</v>
      </c>
      <c r="I51" s="59">
        <v>5166.1100000000006</v>
      </c>
      <c r="J51" s="59">
        <v>6759.85</v>
      </c>
      <c r="K51" s="59">
        <v>11035.220000000001</v>
      </c>
      <c r="L51" s="59">
        <v>12104.58</v>
      </c>
      <c r="M51" s="59">
        <v>12997.48</v>
      </c>
      <c r="N51" s="59">
        <v>14440.67</v>
      </c>
      <c r="O51" s="74"/>
      <c r="P51" t="s">
        <v>92</v>
      </c>
      <c r="Q51" s="79">
        <v>7.861153081276279E-6</v>
      </c>
      <c r="R51" s="79">
        <v>7.861153081276279E-6</v>
      </c>
      <c r="S51" s="79">
        <v>7.861153081276279E-6</v>
      </c>
      <c r="T51" s="79">
        <v>7.861153081276279E-6</v>
      </c>
      <c r="U51" s="79">
        <v>7.861153081276279E-6</v>
      </c>
      <c r="V51" s="79">
        <v>7.861153081276279E-6</v>
      </c>
      <c r="W51" s="79">
        <v>7.861153081276279E-6</v>
      </c>
      <c r="X51" s="79">
        <v>7.861153081276279E-6</v>
      </c>
      <c r="Y51" s="79">
        <v>7.861153081276279E-6</v>
      </c>
      <c r="Z51" s="79">
        <v>7.861153081276279E-6</v>
      </c>
      <c r="AA51" s="79">
        <v>7.861153081276279E-6</v>
      </c>
      <c r="AB51" s="79">
        <v>7.861153081276279E-6</v>
      </c>
      <c r="AC51" s="79">
        <v>7.861153081276279E-6</v>
      </c>
      <c r="AD51" s="79">
        <v>7.861153081276279E-6</v>
      </c>
      <c r="AE51" s="79">
        <v>7.861153081276279E-6</v>
      </c>
      <c r="AF51" s="79">
        <v>7.861153081276279E-6</v>
      </c>
      <c r="AG51" s="79">
        <v>7.861153081276279E-6</v>
      </c>
      <c r="AH51" s="79">
        <v>7.861153081276279E-6</v>
      </c>
      <c r="AI51" s="79">
        <v>7.861153081276279E-6</v>
      </c>
      <c r="AJ51" s="79">
        <v>7.7401745485303591E-6</v>
      </c>
      <c r="AK51" s="79">
        <v>1.0320639829509292E-5</v>
      </c>
      <c r="AL51" s="79">
        <v>1.3964098299621515E-5</v>
      </c>
      <c r="AM51" s="79">
        <v>1.6156476741254071E-5</v>
      </c>
      <c r="AN51" s="79">
        <v>1.9359703301492167E-5</v>
      </c>
      <c r="AO51" s="79">
        <v>2.3021257096516702E-5</v>
      </c>
      <c r="AP51" s="79">
        <v>2.9346053158879483E-5</v>
      </c>
      <c r="AQ51" s="79">
        <v>3.8753885261240127E-5</v>
      </c>
      <c r="AR51" s="79">
        <v>6.4654704023019605E-5</v>
      </c>
      <c r="AS51" s="79">
        <v>7.2530651217970742E-5</v>
      </c>
      <c r="AT51" s="79">
        <v>7.7793244277632931E-5</v>
      </c>
      <c r="AU51" s="79">
        <v>8.5545573294376878E-5</v>
      </c>
      <c r="AV51"/>
      <c r="AW51"/>
      <c r="AX51"/>
      <c r="AY51"/>
      <c r="AZ51"/>
      <c r="BA51"/>
      <c r="BB51"/>
      <c r="BC51"/>
      <c r="BD51"/>
      <c r="BE51" s="57"/>
    </row>
    <row r="52" spans="1:57" s="59" customFormat="1" x14ac:dyDescent="0.3">
      <c r="A52" s="73" t="s">
        <v>94</v>
      </c>
      <c r="B52" s="59">
        <v>22539.97</v>
      </c>
      <c r="C52" s="59">
        <v>23058.52</v>
      </c>
      <c r="D52" s="59">
        <v>26734.550000000003</v>
      </c>
      <c r="E52" s="59">
        <v>28351.16</v>
      </c>
      <c r="F52" s="59">
        <v>418767.71</v>
      </c>
      <c r="G52" s="59">
        <v>602069.79</v>
      </c>
      <c r="H52" s="59">
        <v>766656.16999999993</v>
      </c>
      <c r="I52" s="59">
        <v>1179493.48</v>
      </c>
      <c r="J52" s="59">
        <v>1224388.1200000001</v>
      </c>
      <c r="K52" s="59">
        <v>1411396.04</v>
      </c>
      <c r="L52" s="59">
        <v>1862145.43</v>
      </c>
      <c r="M52" s="59">
        <v>2736039.25</v>
      </c>
      <c r="N52" s="59">
        <v>3701904.33</v>
      </c>
      <c r="O52" s="74"/>
      <c r="P52" t="s">
        <v>94</v>
      </c>
      <c r="Q52" s="79">
        <v>1.2204691670962993E-4</v>
      </c>
      <c r="R52" s="79">
        <v>1.2204691670962993E-4</v>
      </c>
      <c r="S52" s="79">
        <v>1.2204691670962993E-4</v>
      </c>
      <c r="T52" s="79">
        <v>1.2204691670962993E-4</v>
      </c>
      <c r="U52" s="79">
        <v>1.2204691670962993E-4</v>
      </c>
      <c r="V52" s="79">
        <v>1.2204691670962993E-4</v>
      </c>
      <c r="W52" s="79">
        <v>1.2204691670962993E-4</v>
      </c>
      <c r="X52" s="79">
        <v>1.2204691670962993E-4</v>
      </c>
      <c r="Y52" s="79">
        <v>1.2204691670962993E-4</v>
      </c>
      <c r="Z52" s="79">
        <v>1.2204691670962993E-4</v>
      </c>
      <c r="AA52" s="79">
        <v>1.2204691670962993E-4</v>
      </c>
      <c r="AB52" s="79">
        <v>1.2204691670962993E-4</v>
      </c>
      <c r="AC52" s="79">
        <v>1.2204691670962993E-4</v>
      </c>
      <c r="AD52" s="79">
        <v>1.2204691670962993E-4</v>
      </c>
      <c r="AE52" s="79">
        <v>1.2204691670962993E-4</v>
      </c>
      <c r="AF52" s="79">
        <v>1.2204691670962993E-4</v>
      </c>
      <c r="AG52" s="79">
        <v>1.2204691670962993E-4</v>
      </c>
      <c r="AH52" s="79">
        <v>1.2204691670962993E-4</v>
      </c>
      <c r="AI52" s="79">
        <v>1.2204691670962993E-4</v>
      </c>
      <c r="AJ52" s="79">
        <v>1.2575442637363272E-4</v>
      </c>
      <c r="AK52" s="79">
        <v>1.4753219490434692E-4</v>
      </c>
      <c r="AL52" s="79">
        <v>1.5920953296535398E-4</v>
      </c>
      <c r="AM52" s="79">
        <v>2.3213115696921519E-3</v>
      </c>
      <c r="AN52" s="79">
        <v>3.3807734145058143E-3</v>
      </c>
      <c r="AO52" s="79">
        <v>4.3219429567523367E-3</v>
      </c>
      <c r="AP52" s="79">
        <v>6.7001047915417498E-3</v>
      </c>
      <c r="AQ52" s="79">
        <v>7.0193564528363067E-3</v>
      </c>
      <c r="AR52" s="79">
        <v>8.2692862693686166E-3</v>
      </c>
      <c r="AS52" s="79">
        <v>1.1157976625415185E-2</v>
      </c>
      <c r="AT52" s="79">
        <v>1.637589515263279E-2</v>
      </c>
      <c r="AU52" s="79">
        <v>2.1929836232722315E-2</v>
      </c>
      <c r="AV52"/>
      <c r="AW52"/>
      <c r="AX52"/>
      <c r="AY52"/>
      <c r="AZ52"/>
      <c r="BA52"/>
      <c r="BB52"/>
      <c r="BC52"/>
      <c r="BD52"/>
      <c r="BE52" s="57"/>
    </row>
    <row r="53" spans="1:57" s="59" customFormat="1" x14ac:dyDescent="0.3">
      <c r="A53" s="73" t="s">
        <v>96</v>
      </c>
      <c r="B53" s="59">
        <v>19775713.189999998</v>
      </c>
      <c r="C53" s="59">
        <v>20161027.629999999</v>
      </c>
      <c r="D53" s="59">
        <v>20139848.069999997</v>
      </c>
      <c r="E53" s="59">
        <v>20097795.600000001</v>
      </c>
      <c r="F53" s="59">
        <v>19094530.419999998</v>
      </c>
      <c r="G53" s="59">
        <v>19420798.640000004</v>
      </c>
      <c r="H53" s="59">
        <v>19911750.639999997</v>
      </c>
      <c r="I53" s="59">
        <v>19251114.899999999</v>
      </c>
      <c r="J53" s="59">
        <v>19757170.27</v>
      </c>
      <c r="K53" s="59">
        <v>19311603.510000002</v>
      </c>
      <c r="L53" s="59">
        <v>18219321.079999998</v>
      </c>
      <c r="M53" s="59">
        <v>18187258.359999999</v>
      </c>
      <c r="N53" s="59">
        <v>18165167.780999999</v>
      </c>
      <c r="O53" s="74"/>
      <c r="P53" t="s">
        <v>96</v>
      </c>
      <c r="Q53" s="79">
        <v>0.1070793271052916</v>
      </c>
      <c r="R53" s="79">
        <v>0.1070793271052916</v>
      </c>
      <c r="S53" s="79">
        <v>0.1070793271052916</v>
      </c>
      <c r="T53" s="79">
        <v>0.1070793271052916</v>
      </c>
      <c r="U53" s="79">
        <v>0.1070793271052916</v>
      </c>
      <c r="V53" s="79">
        <v>0.1070793271052916</v>
      </c>
      <c r="W53" s="79">
        <v>0.1070793271052916</v>
      </c>
      <c r="X53" s="79">
        <v>0.1070793271052916</v>
      </c>
      <c r="Y53" s="79">
        <v>0.1070793271052916</v>
      </c>
      <c r="Z53" s="79">
        <v>0.1070793271052916</v>
      </c>
      <c r="AA53" s="79">
        <v>0.1070793271052916</v>
      </c>
      <c r="AB53" s="79">
        <v>0.1070793271052916</v>
      </c>
      <c r="AC53" s="79">
        <v>0.1070793271052916</v>
      </c>
      <c r="AD53" s="79">
        <v>0.1070793271052916</v>
      </c>
      <c r="AE53" s="79">
        <v>0.1070793271052916</v>
      </c>
      <c r="AF53" s="79">
        <v>0.1070793271052916</v>
      </c>
      <c r="AG53" s="79">
        <v>0.1070793271052916</v>
      </c>
      <c r="AH53" s="79">
        <v>0.1070793271052916</v>
      </c>
      <c r="AI53" s="79">
        <v>0.1070793271052916</v>
      </c>
      <c r="AJ53" s="79">
        <v>0.10995235013841348</v>
      </c>
      <c r="AK53" s="79">
        <v>0.11113992907332176</v>
      </c>
      <c r="AL53" s="79">
        <v>0.11286171892469819</v>
      </c>
      <c r="AM53" s="79">
        <v>0.10584472805170374</v>
      </c>
      <c r="AN53" s="79">
        <v>0.10905267266537769</v>
      </c>
      <c r="AO53" s="79">
        <v>0.1122503852478704</v>
      </c>
      <c r="AP53" s="79">
        <v>0.10935582889700311</v>
      </c>
      <c r="AQ53" s="79">
        <v>0.11326687866304201</v>
      </c>
      <c r="AR53" s="79">
        <v>0.11314554754222902</v>
      </c>
      <c r="AS53" s="79">
        <v>0.10917018373885767</v>
      </c>
      <c r="AT53" s="79">
        <v>0.10885539599521614</v>
      </c>
      <c r="AU53" s="79">
        <v>0.10760925163542889</v>
      </c>
      <c r="AV53"/>
      <c r="AW53"/>
      <c r="AX53"/>
      <c r="AY53"/>
      <c r="AZ53"/>
      <c r="BA53"/>
      <c r="BB53"/>
      <c r="BC53"/>
      <c r="BD53"/>
      <c r="BE53" s="57"/>
    </row>
    <row r="54" spans="1:57" s="59" customFormat="1" x14ac:dyDescent="0.3">
      <c r="A54" s="73" t="s">
        <v>100</v>
      </c>
      <c r="B54" s="59">
        <v>55864.65</v>
      </c>
      <c r="C54" s="59">
        <v>54471.86</v>
      </c>
      <c r="D54" s="59">
        <v>63103.11</v>
      </c>
      <c r="E54" s="59">
        <v>80264.23000000001</v>
      </c>
      <c r="F54" s="59">
        <v>109858.94</v>
      </c>
      <c r="G54" s="59">
        <v>130191.72</v>
      </c>
      <c r="H54" s="59">
        <v>158911.15</v>
      </c>
      <c r="I54" s="59">
        <v>176776.43</v>
      </c>
      <c r="J54" s="59">
        <v>185172.22999999998</v>
      </c>
      <c r="K54" s="59">
        <v>189032.34</v>
      </c>
      <c r="L54" s="59">
        <v>172205.88</v>
      </c>
      <c r="M54" s="59">
        <v>151207.03</v>
      </c>
      <c r="N54" s="59">
        <v>136357.12</v>
      </c>
      <c r="O54" s="74"/>
      <c r="P54" t="s">
        <v>100</v>
      </c>
      <c r="Q54" s="79">
        <v>3.0248967880448053E-4</v>
      </c>
      <c r="R54" s="79">
        <v>3.0248967880448053E-4</v>
      </c>
      <c r="S54" s="79">
        <v>3.0248967880448053E-4</v>
      </c>
      <c r="T54" s="79">
        <v>3.0248967880448053E-4</v>
      </c>
      <c r="U54" s="79">
        <v>3.0248967880448053E-4</v>
      </c>
      <c r="V54" s="79">
        <v>3.0248967880448053E-4</v>
      </c>
      <c r="W54" s="79">
        <v>3.0248967880448053E-4</v>
      </c>
      <c r="X54" s="79">
        <v>3.0248967880448053E-4</v>
      </c>
      <c r="Y54" s="79">
        <v>3.0248967880448053E-4</v>
      </c>
      <c r="Z54" s="79">
        <v>3.0248967880448053E-4</v>
      </c>
      <c r="AA54" s="79">
        <v>3.0248967880448053E-4</v>
      </c>
      <c r="AB54" s="79">
        <v>3.0248967880448053E-4</v>
      </c>
      <c r="AC54" s="79">
        <v>3.0248967880448053E-4</v>
      </c>
      <c r="AD54" s="79">
        <v>3.0248967880448053E-4</v>
      </c>
      <c r="AE54" s="79">
        <v>3.0248967880448053E-4</v>
      </c>
      <c r="AF54" s="79">
        <v>3.0248967880448053E-4</v>
      </c>
      <c r="AG54" s="79">
        <v>3.0248967880448053E-4</v>
      </c>
      <c r="AH54" s="79">
        <v>3.0248967880448053E-4</v>
      </c>
      <c r="AI54" s="79">
        <v>3.0248967880448053E-4</v>
      </c>
      <c r="AJ54" s="79">
        <v>2.9707359829706458E-4</v>
      </c>
      <c r="AK54" s="79">
        <v>3.482288021900665E-4</v>
      </c>
      <c r="AL54" s="79">
        <v>4.5073395840324542E-4</v>
      </c>
      <c r="AM54" s="79">
        <v>6.0896965636657112E-4</v>
      </c>
      <c r="AN54" s="79">
        <v>7.310592776375392E-4</v>
      </c>
      <c r="AO54" s="79">
        <v>8.9584477679467982E-4</v>
      </c>
      <c r="AP54" s="79">
        <v>1.0041773233665054E-3</v>
      </c>
      <c r="AQ54" s="79">
        <v>1.0615832237383914E-3</v>
      </c>
      <c r="AR54" s="79">
        <v>1.1075293463545638E-3</v>
      </c>
      <c r="AS54" s="79">
        <v>1.0318577447514679E-3</v>
      </c>
      <c r="AT54" s="79">
        <v>9.0501277334416915E-4</v>
      </c>
      <c r="AU54" s="79">
        <v>8.0777055380187651E-4</v>
      </c>
      <c r="AV54"/>
      <c r="AW54"/>
      <c r="AX54"/>
      <c r="AY54"/>
      <c r="AZ54"/>
      <c r="BA54"/>
      <c r="BB54"/>
      <c r="BC54"/>
      <c r="BD54"/>
      <c r="BE54" s="57"/>
    </row>
    <row r="55" spans="1:57" s="59" customFormat="1" x14ac:dyDescent="0.3">
      <c r="A55" s="73" t="s">
        <v>104</v>
      </c>
      <c r="B55" s="59">
        <v>15520689.969999999</v>
      </c>
      <c r="C55" s="59">
        <v>14670255.24</v>
      </c>
      <c r="D55" s="59">
        <v>13974504.619999997</v>
      </c>
      <c r="E55" s="59">
        <v>13709452.530000001</v>
      </c>
      <c r="F55" s="59">
        <v>14594255.869999999</v>
      </c>
      <c r="G55" s="59">
        <v>14038364.370000001</v>
      </c>
      <c r="H55" s="59">
        <v>13320192.09</v>
      </c>
      <c r="I55" s="59">
        <v>12244671.99</v>
      </c>
      <c r="J55" s="59">
        <v>12533844.77</v>
      </c>
      <c r="K55" s="59">
        <v>14256887.720000001</v>
      </c>
      <c r="L55" s="59">
        <v>13724485.649999999</v>
      </c>
      <c r="M55" s="59">
        <v>14179375.65</v>
      </c>
      <c r="N55" s="59">
        <v>13681617.774</v>
      </c>
      <c r="O55" s="74"/>
      <c r="P55" t="s">
        <v>104</v>
      </c>
      <c r="Q55" s="79">
        <v>8.4039701740711209E-2</v>
      </c>
      <c r="R55" s="79">
        <v>8.4039701740711209E-2</v>
      </c>
      <c r="S55" s="79">
        <v>8.4039701740711209E-2</v>
      </c>
      <c r="T55" s="79">
        <v>8.4039701740711209E-2</v>
      </c>
      <c r="U55" s="79">
        <v>8.4039701740711209E-2</v>
      </c>
      <c r="V55" s="79">
        <v>8.4039701740711209E-2</v>
      </c>
      <c r="W55" s="79">
        <v>8.4039701740711209E-2</v>
      </c>
      <c r="X55" s="79">
        <v>8.4039701740711209E-2</v>
      </c>
      <c r="Y55" s="79">
        <v>8.4039701740711209E-2</v>
      </c>
      <c r="Z55" s="79">
        <v>8.4039701740711209E-2</v>
      </c>
      <c r="AA55" s="79">
        <v>8.4039701740711209E-2</v>
      </c>
      <c r="AB55" s="79">
        <v>8.4039701740711209E-2</v>
      </c>
      <c r="AC55" s="79">
        <v>8.4039701740711209E-2</v>
      </c>
      <c r="AD55" s="79">
        <v>8.4039701740711209E-2</v>
      </c>
      <c r="AE55" s="79">
        <v>8.4039701740711209E-2</v>
      </c>
      <c r="AF55" s="79">
        <v>8.4039701740711209E-2</v>
      </c>
      <c r="AG55" s="79">
        <v>8.4039701740711209E-2</v>
      </c>
      <c r="AH55" s="79">
        <v>8.4039701740711209E-2</v>
      </c>
      <c r="AI55" s="79">
        <v>8.4039701740711209E-2</v>
      </c>
      <c r="AJ55" s="79">
        <v>8.0007282881164085E-2</v>
      </c>
      <c r="AK55" s="79">
        <v>7.7117039160544534E-2</v>
      </c>
      <c r="AL55" s="79">
        <v>7.6987168585412061E-2</v>
      </c>
      <c r="AM55" s="79">
        <v>8.089882336457746E-2</v>
      </c>
      <c r="AN55" s="79">
        <v>7.8828949456576564E-2</v>
      </c>
      <c r="AO55" s="79">
        <v>7.5091172077782514E-2</v>
      </c>
      <c r="AP55" s="79">
        <v>6.9555777002731758E-2</v>
      </c>
      <c r="AQ55" s="79">
        <v>7.1855911314418902E-2</v>
      </c>
      <c r="AR55" s="79">
        <v>8.3530265443373386E-2</v>
      </c>
      <c r="AS55" s="79">
        <v>8.223712692437031E-2</v>
      </c>
      <c r="AT55" s="79">
        <v>8.4867192228398919E-2</v>
      </c>
      <c r="AU55" s="79">
        <v>8.104899814699501E-2</v>
      </c>
      <c r="AV55"/>
      <c r="AW55"/>
      <c r="AX55"/>
      <c r="AY55"/>
      <c r="AZ55"/>
      <c r="BA55"/>
      <c r="BB55"/>
      <c r="BC55"/>
      <c r="BD55"/>
      <c r="BE55" s="57"/>
    </row>
    <row r="56" spans="1:57" s="59" customFormat="1" x14ac:dyDescent="0.3">
      <c r="A56" s="73" t="s">
        <v>102</v>
      </c>
      <c r="B56" s="59">
        <v>293983.25</v>
      </c>
      <c r="C56" s="59">
        <v>307221.74</v>
      </c>
      <c r="D56" s="59">
        <v>357319.79</v>
      </c>
      <c r="E56" s="59">
        <v>384472.42</v>
      </c>
      <c r="F56" s="59">
        <v>374337.29</v>
      </c>
      <c r="G56" s="59">
        <v>372976.41999999993</v>
      </c>
      <c r="H56" s="59">
        <v>354325.76000000001</v>
      </c>
      <c r="I56" s="59">
        <v>364597.51</v>
      </c>
      <c r="J56" s="59">
        <v>301825.06</v>
      </c>
      <c r="K56" s="59">
        <v>294244.2</v>
      </c>
      <c r="L56" s="59">
        <v>273772.92</v>
      </c>
      <c r="M56" s="59">
        <v>271189.7</v>
      </c>
      <c r="N56" s="59">
        <v>269161.3</v>
      </c>
      <c r="O56" s="74"/>
      <c r="P56" t="s">
        <v>102</v>
      </c>
      <c r="Q56" s="79">
        <v>1.5918277276667321E-3</v>
      </c>
      <c r="R56" s="79">
        <v>1.5918277276667321E-3</v>
      </c>
      <c r="S56" s="79">
        <v>1.5918277276667321E-3</v>
      </c>
      <c r="T56" s="79">
        <v>1.5918277276667321E-3</v>
      </c>
      <c r="U56" s="79">
        <v>1.5918277276667321E-3</v>
      </c>
      <c r="V56" s="79">
        <v>1.5918277276667321E-3</v>
      </c>
      <c r="W56" s="79">
        <v>1.5918277276667321E-3</v>
      </c>
      <c r="X56" s="79">
        <v>1.5918277276667321E-3</v>
      </c>
      <c r="Y56" s="79">
        <v>1.5918277276667321E-3</v>
      </c>
      <c r="Z56" s="79">
        <v>1.5918277276667321E-3</v>
      </c>
      <c r="AA56" s="79">
        <v>1.5918277276667321E-3</v>
      </c>
      <c r="AB56" s="79">
        <v>1.5918277276667321E-3</v>
      </c>
      <c r="AC56" s="79">
        <v>1.5918277276667321E-3</v>
      </c>
      <c r="AD56" s="79">
        <v>1.5918277276667321E-3</v>
      </c>
      <c r="AE56" s="79">
        <v>1.5918277276667321E-3</v>
      </c>
      <c r="AF56" s="79">
        <v>1.5918277276667321E-3</v>
      </c>
      <c r="AG56" s="79">
        <v>1.5918277276667321E-3</v>
      </c>
      <c r="AH56" s="79">
        <v>1.5918277276667321E-3</v>
      </c>
      <c r="AI56" s="79">
        <v>1.5918277276667321E-3</v>
      </c>
      <c r="AJ56" s="79">
        <v>1.6754975463823929E-3</v>
      </c>
      <c r="AK56" s="79">
        <v>1.9718369264289208E-3</v>
      </c>
      <c r="AL56" s="79">
        <v>2.1590536128419232E-3</v>
      </c>
      <c r="AM56" s="79">
        <v>2.0750250353452661E-3</v>
      </c>
      <c r="AN56" s="79">
        <v>2.0943564781311388E-3</v>
      </c>
      <c r="AO56" s="79">
        <v>1.9974739430166184E-3</v>
      </c>
      <c r="AP56" s="79">
        <v>2.0710937068810172E-3</v>
      </c>
      <c r="AQ56" s="79">
        <v>1.7303481207729336E-3</v>
      </c>
      <c r="AR56" s="79">
        <v>1.7239594372826445E-3</v>
      </c>
      <c r="AS56" s="79">
        <v>1.6404475143660833E-3</v>
      </c>
      <c r="AT56" s="79">
        <v>1.6231397607596237E-3</v>
      </c>
      <c r="AU56" s="79">
        <v>1.5944937262024382E-3</v>
      </c>
      <c r="AV56"/>
      <c r="AW56"/>
      <c r="AX56"/>
      <c r="AY56"/>
      <c r="AZ56"/>
      <c r="BA56"/>
      <c r="BB56"/>
      <c r="BC56"/>
      <c r="BD56"/>
      <c r="BE56" s="57"/>
    </row>
    <row r="57" spans="1:57" s="59" customFormat="1" x14ac:dyDescent="0.3">
      <c r="A57" s="73" t="s">
        <v>106</v>
      </c>
      <c r="B57" s="59">
        <v>313106.03999999998</v>
      </c>
      <c r="C57" s="59">
        <v>299050.86</v>
      </c>
      <c r="D57" s="59">
        <v>344398.8</v>
      </c>
      <c r="E57" s="59">
        <v>358348.2</v>
      </c>
      <c r="F57" s="59">
        <v>374410.41</v>
      </c>
      <c r="G57" s="59">
        <v>418246.64</v>
      </c>
      <c r="H57" s="59">
        <v>456539.56</v>
      </c>
      <c r="I57" s="59">
        <v>500213.57</v>
      </c>
      <c r="J57" s="59">
        <v>470084.02</v>
      </c>
      <c r="K57" s="59">
        <v>462373.4</v>
      </c>
      <c r="L57" s="59">
        <v>518586.7</v>
      </c>
      <c r="M57" s="59">
        <v>541354.17999999993</v>
      </c>
      <c r="N57" s="59">
        <v>459091.04</v>
      </c>
      <c r="O57" s="74"/>
      <c r="P57" t="s">
        <v>106</v>
      </c>
      <c r="Q57" s="79">
        <v>1.6953716790733108E-3</v>
      </c>
      <c r="R57" s="79">
        <v>1.6953716790733108E-3</v>
      </c>
      <c r="S57" s="79">
        <v>1.6953716790733108E-3</v>
      </c>
      <c r="T57" s="79">
        <v>1.6953716790733108E-3</v>
      </c>
      <c r="U57" s="79">
        <v>1.6953716790733108E-3</v>
      </c>
      <c r="V57" s="79">
        <v>1.6953716790733108E-3</v>
      </c>
      <c r="W57" s="79">
        <v>1.6953716790733108E-3</v>
      </c>
      <c r="X57" s="79">
        <v>1.6953716790733108E-3</v>
      </c>
      <c r="Y57" s="79">
        <v>1.6953716790733108E-3</v>
      </c>
      <c r="Z57" s="79">
        <v>1.6953716790733108E-3</v>
      </c>
      <c r="AA57" s="79">
        <v>1.6953716790733108E-3</v>
      </c>
      <c r="AB57" s="79">
        <v>1.6953716790733108E-3</v>
      </c>
      <c r="AC57" s="79">
        <v>1.6953716790733108E-3</v>
      </c>
      <c r="AD57" s="79">
        <v>1.6953716790733108E-3</v>
      </c>
      <c r="AE57" s="79">
        <v>1.6953716790733108E-3</v>
      </c>
      <c r="AF57" s="79">
        <v>1.6953716790733108E-3</v>
      </c>
      <c r="AG57" s="79">
        <v>1.6953716790733108E-3</v>
      </c>
      <c r="AH57" s="79">
        <v>1.6953716790733108E-3</v>
      </c>
      <c r="AI57" s="79">
        <v>1.6953716790733108E-3</v>
      </c>
      <c r="AJ57" s="79">
        <v>1.6309359558133629E-3</v>
      </c>
      <c r="AK57" s="79">
        <v>1.9005336123638955E-3</v>
      </c>
      <c r="AL57" s="79">
        <v>2.0123497437485897E-3</v>
      </c>
      <c r="AM57" s="79">
        <v>2.0754303538498275E-3</v>
      </c>
      <c r="AN57" s="79">
        <v>2.3485601581477522E-3</v>
      </c>
      <c r="AO57" s="79">
        <v>2.5736934143774136E-3</v>
      </c>
      <c r="AP57" s="79">
        <v>2.8414598248997567E-3</v>
      </c>
      <c r="AQ57" s="79">
        <v>2.6949684052490082E-3</v>
      </c>
      <c r="AR57" s="79">
        <v>2.7090185175390482E-3</v>
      </c>
      <c r="AS57" s="79">
        <v>3.1073718430526648E-3</v>
      </c>
      <c r="AT57" s="79">
        <v>3.2401433174321227E-3</v>
      </c>
      <c r="AU57" s="79">
        <v>2.7196249350696128E-3</v>
      </c>
      <c r="AV57"/>
      <c r="AW57"/>
      <c r="AX57"/>
      <c r="AY57"/>
      <c r="AZ57"/>
      <c r="BA57"/>
      <c r="BB57"/>
      <c r="BC57"/>
      <c r="BD57"/>
      <c r="BE57" s="57"/>
    </row>
    <row r="58" spans="1:57" s="59" customFormat="1" x14ac:dyDescent="0.3">
      <c r="A58" s="73" t="s">
        <v>110</v>
      </c>
      <c r="B58" s="59">
        <v>8257468.1600000001</v>
      </c>
      <c r="C58" s="59">
        <v>10301698.609999999</v>
      </c>
      <c r="D58" s="59">
        <v>11387276.4</v>
      </c>
      <c r="E58" s="59">
        <v>10003428.510000002</v>
      </c>
      <c r="F58" s="59">
        <v>9941958.4099999983</v>
      </c>
      <c r="G58" s="59">
        <v>10129311.329999998</v>
      </c>
      <c r="H58" s="59">
        <v>10184621.469999999</v>
      </c>
      <c r="I58" s="59">
        <v>10062765.200000001</v>
      </c>
      <c r="J58" s="59">
        <v>10208869.649999999</v>
      </c>
      <c r="K58" s="59">
        <v>10352230.52</v>
      </c>
      <c r="L58" s="59">
        <v>10344731.230000002</v>
      </c>
      <c r="M58" s="59">
        <v>9227544.6799999997</v>
      </c>
      <c r="N58" s="59">
        <v>10064799.250000011</v>
      </c>
      <c r="O58" s="74"/>
      <c r="P58" t="s">
        <v>110</v>
      </c>
      <c r="Q58" s="79">
        <v>4.4711618017057746E-2</v>
      </c>
      <c r="R58" s="79">
        <v>4.4711618017057746E-2</v>
      </c>
      <c r="S58" s="79">
        <v>4.4711618017057746E-2</v>
      </c>
      <c r="T58" s="79">
        <v>4.4711618017057746E-2</v>
      </c>
      <c r="U58" s="79">
        <v>4.4711618017057746E-2</v>
      </c>
      <c r="V58" s="79">
        <v>4.4711618017057746E-2</v>
      </c>
      <c r="W58" s="79">
        <v>4.4711618017057746E-2</v>
      </c>
      <c r="X58" s="79">
        <v>4.4711618017057746E-2</v>
      </c>
      <c r="Y58" s="79">
        <v>4.4711618017057746E-2</v>
      </c>
      <c r="Z58" s="79">
        <v>4.4711618017057746E-2</v>
      </c>
      <c r="AA58" s="79">
        <v>4.4711618017057746E-2</v>
      </c>
      <c r="AB58" s="79">
        <v>4.4711618017057746E-2</v>
      </c>
      <c r="AC58" s="79">
        <v>4.4711618017057746E-2</v>
      </c>
      <c r="AD58" s="79">
        <v>4.4711618017057746E-2</v>
      </c>
      <c r="AE58" s="79">
        <v>4.4711618017057746E-2</v>
      </c>
      <c r="AF58" s="79">
        <v>4.4711618017057746E-2</v>
      </c>
      <c r="AG58" s="79">
        <v>4.4711618017057746E-2</v>
      </c>
      <c r="AH58" s="79">
        <v>4.4711618017057746E-2</v>
      </c>
      <c r="AI58" s="79">
        <v>4.4711618017057746E-2</v>
      </c>
      <c r="AJ58" s="79">
        <v>5.6182452272504894E-2</v>
      </c>
      <c r="AK58" s="79">
        <v>6.2839654352681074E-2</v>
      </c>
      <c r="AL58" s="79">
        <v>5.6175520900358475E-2</v>
      </c>
      <c r="AM58" s="79">
        <v>5.5110225863716153E-2</v>
      </c>
      <c r="AN58" s="79">
        <v>5.6878632710863179E-2</v>
      </c>
      <c r="AO58" s="79">
        <v>5.741472481654341E-2</v>
      </c>
      <c r="AP58" s="79">
        <v>5.7161470136044827E-2</v>
      </c>
      <c r="AQ58" s="79">
        <v>5.8526944098324159E-2</v>
      </c>
      <c r="AR58" s="79">
        <v>6.0653108886698254E-2</v>
      </c>
      <c r="AS58" s="79">
        <v>6.1985636245683831E-2</v>
      </c>
      <c r="AT58" s="79">
        <v>5.5229216538437625E-2</v>
      </c>
      <c r="AU58" s="79">
        <v>5.9623204597436648E-2</v>
      </c>
      <c r="AV58"/>
      <c r="AW58"/>
      <c r="AX58"/>
      <c r="AY58"/>
      <c r="AZ58"/>
      <c r="BA58"/>
      <c r="BB58"/>
      <c r="BC58"/>
      <c r="BD58"/>
      <c r="BE58" s="57"/>
    </row>
    <row r="59" spans="1:57" s="59" customFormat="1" x14ac:dyDescent="0.3">
      <c r="A59" s="73" t="s">
        <v>108</v>
      </c>
      <c r="B59" s="59">
        <v>3541.32</v>
      </c>
      <c r="C59" s="59">
        <v>2537.4700000000003</v>
      </c>
      <c r="D59" s="59">
        <v>3159.13</v>
      </c>
      <c r="E59" s="59">
        <v>3385.31</v>
      </c>
      <c r="F59" s="59">
        <v>3739.84</v>
      </c>
      <c r="G59" s="59">
        <v>5035.6000000000004</v>
      </c>
      <c r="H59" s="59">
        <v>5624.58</v>
      </c>
      <c r="I59" s="59">
        <v>10354.629999999999</v>
      </c>
      <c r="J59" s="59">
        <v>10642.57</v>
      </c>
      <c r="K59" s="59">
        <v>11797.94</v>
      </c>
      <c r="L59" s="59">
        <v>10551.91</v>
      </c>
      <c r="M59" s="59">
        <v>12333.28</v>
      </c>
      <c r="N59" s="59">
        <v>10202.450000000001</v>
      </c>
      <c r="O59" s="74"/>
      <c r="P59" t="s">
        <v>108</v>
      </c>
      <c r="Q59" s="79">
        <v>1.9175144735425409E-5</v>
      </c>
      <c r="R59" s="79">
        <v>1.9175144735425409E-5</v>
      </c>
      <c r="S59" s="79">
        <v>1.9175144735425409E-5</v>
      </c>
      <c r="T59" s="79">
        <v>1.9175144735425409E-5</v>
      </c>
      <c r="U59" s="79">
        <v>1.9175144735425409E-5</v>
      </c>
      <c r="V59" s="79">
        <v>1.9175144735425409E-5</v>
      </c>
      <c r="W59" s="79">
        <v>1.9175144735425409E-5</v>
      </c>
      <c r="X59" s="79">
        <v>1.9175144735425409E-5</v>
      </c>
      <c r="Y59" s="79">
        <v>1.9175144735425409E-5</v>
      </c>
      <c r="Z59" s="79">
        <v>1.9175144735425409E-5</v>
      </c>
      <c r="AA59" s="79">
        <v>1.9175144735425409E-5</v>
      </c>
      <c r="AB59" s="79">
        <v>1.9175144735425409E-5</v>
      </c>
      <c r="AC59" s="79">
        <v>1.9175144735425409E-5</v>
      </c>
      <c r="AD59" s="79">
        <v>1.9175144735425409E-5</v>
      </c>
      <c r="AE59" s="79">
        <v>1.9175144735425409E-5</v>
      </c>
      <c r="AF59" s="79">
        <v>1.9175144735425409E-5</v>
      </c>
      <c r="AG59" s="79">
        <v>1.9175144735425409E-5</v>
      </c>
      <c r="AH59" s="79">
        <v>1.9175144735425409E-5</v>
      </c>
      <c r="AI59" s="79">
        <v>1.9175144735425409E-5</v>
      </c>
      <c r="AJ59" s="79">
        <v>1.3838619490335974E-5</v>
      </c>
      <c r="AK59" s="79">
        <v>1.7433373028091717E-5</v>
      </c>
      <c r="AL59" s="79">
        <v>1.9010637449858929E-5</v>
      </c>
      <c r="AM59" s="79">
        <v>2.0730666795674139E-5</v>
      </c>
      <c r="AN59" s="79">
        <v>2.8276161483015912E-5</v>
      </c>
      <c r="AO59" s="79">
        <v>3.1707974013552985E-5</v>
      </c>
      <c r="AP59" s="79">
        <v>5.8819406172251114E-5</v>
      </c>
      <c r="AQ59" s="79">
        <v>6.1013326725403121E-5</v>
      </c>
      <c r="AR59" s="79">
        <v>6.9123435580019599E-5</v>
      </c>
      <c r="AS59" s="79">
        <v>6.3227051570018759E-5</v>
      </c>
      <c r="AT59" s="79">
        <v>7.3817837287262216E-5</v>
      </c>
      <c r="AU59" s="79">
        <v>6.0438638529736884E-5</v>
      </c>
      <c r="AV59"/>
      <c r="AW59"/>
      <c r="AX59"/>
      <c r="AY59"/>
      <c r="AZ59"/>
      <c r="BA59"/>
      <c r="BB59"/>
      <c r="BC59"/>
      <c r="BD59"/>
      <c r="BE59" s="57"/>
    </row>
    <row r="60" spans="1:57" s="59" customFormat="1" x14ac:dyDescent="0.3">
      <c r="A60" s="73" t="s">
        <v>112</v>
      </c>
      <c r="B60" s="59">
        <v>6791.7000000000007</v>
      </c>
      <c r="C60" s="59">
        <v>6860.0400000000009</v>
      </c>
      <c r="D60" s="59">
        <v>8183.48</v>
      </c>
      <c r="E60" s="59">
        <v>10150.630000000001</v>
      </c>
      <c r="F60" s="59">
        <v>11860.53</v>
      </c>
      <c r="G60" s="59">
        <v>13516.76</v>
      </c>
      <c r="H60" s="59">
        <v>13960.189999999999</v>
      </c>
      <c r="I60" s="59">
        <v>18484.840000000004</v>
      </c>
      <c r="J60" s="59">
        <v>29645.230000000003</v>
      </c>
      <c r="K60" s="59">
        <v>42920.22</v>
      </c>
      <c r="L60" s="59">
        <v>43158.69</v>
      </c>
      <c r="M60" s="59">
        <v>45799.839999999997</v>
      </c>
      <c r="N60" s="59">
        <v>48416.395000000004</v>
      </c>
      <c r="O60" s="74"/>
      <c r="P60" t="s">
        <v>112</v>
      </c>
      <c r="Q60" s="79">
        <v>3.6774939994010354E-5</v>
      </c>
      <c r="R60" s="79">
        <v>3.6774939994010354E-5</v>
      </c>
      <c r="S60" s="79">
        <v>3.6774939994010354E-5</v>
      </c>
      <c r="T60" s="79">
        <v>3.6774939994010354E-5</v>
      </c>
      <c r="U60" s="79">
        <v>3.6774939994010354E-5</v>
      </c>
      <c r="V60" s="79">
        <v>3.6774939994010354E-5</v>
      </c>
      <c r="W60" s="79">
        <v>3.6774939994010354E-5</v>
      </c>
      <c r="X60" s="79">
        <v>3.6774939994010354E-5</v>
      </c>
      <c r="Y60" s="79">
        <v>3.6774939994010354E-5</v>
      </c>
      <c r="Z60" s="79">
        <v>3.6774939994010354E-5</v>
      </c>
      <c r="AA60" s="79">
        <v>3.6774939994010354E-5</v>
      </c>
      <c r="AB60" s="79">
        <v>3.6774939994010354E-5</v>
      </c>
      <c r="AC60" s="79">
        <v>3.6774939994010354E-5</v>
      </c>
      <c r="AD60" s="79">
        <v>3.6774939994010354E-5</v>
      </c>
      <c r="AE60" s="79">
        <v>3.6774939994010354E-5</v>
      </c>
      <c r="AF60" s="79">
        <v>3.6774939994010354E-5</v>
      </c>
      <c r="AG60" s="79">
        <v>3.6774939994010354E-5</v>
      </c>
      <c r="AH60" s="79">
        <v>3.6774939994010354E-5</v>
      </c>
      <c r="AI60" s="79">
        <v>3.6774939994010354E-5</v>
      </c>
      <c r="AJ60" s="79">
        <v>3.741265246425944E-5</v>
      </c>
      <c r="AK60" s="79">
        <v>4.5159793838154173E-5</v>
      </c>
      <c r="AL60" s="79">
        <v>5.7002149527712844E-5</v>
      </c>
      <c r="AM60" s="79">
        <v>6.5745244569312327E-5</v>
      </c>
      <c r="AN60" s="79">
        <v>7.5900009628876433E-5</v>
      </c>
      <c r="AO60" s="79">
        <v>7.8699092508998386E-5</v>
      </c>
      <c r="AP60" s="79">
        <v>1.0500300947393335E-4</v>
      </c>
      <c r="AQ60" s="79">
        <v>1.6995463537845863E-4</v>
      </c>
      <c r="AR60" s="79">
        <v>2.5146704104701915E-4</v>
      </c>
      <c r="AS60" s="79">
        <v>2.5860689849747134E-4</v>
      </c>
      <c r="AT60" s="79">
        <v>2.7412376406784266E-4</v>
      </c>
      <c r="AU60" s="79">
        <v>2.8681551944071868E-4</v>
      </c>
      <c r="AV60"/>
      <c r="AW60"/>
      <c r="AX60"/>
      <c r="AY60"/>
      <c r="AZ60"/>
      <c r="BA60"/>
      <c r="BB60"/>
      <c r="BC60"/>
      <c r="BD60"/>
      <c r="BE60" s="57"/>
    </row>
    <row r="61" spans="1:57" s="59" customFormat="1" ht="15" x14ac:dyDescent="0.35">
      <c r="A61" s="75" t="s">
        <v>274</v>
      </c>
      <c r="B61" s="59">
        <v>184682830.23999998</v>
      </c>
      <c r="C61" s="59">
        <v>183361497.99999997</v>
      </c>
      <c r="D61" s="59">
        <v>181211633.28000003</v>
      </c>
      <c r="E61" s="59">
        <v>178074512.70000002</v>
      </c>
      <c r="F61" s="59">
        <v>180401336.66999999</v>
      </c>
      <c r="G61" s="59">
        <v>178086406.91999993</v>
      </c>
      <c r="H61" s="59">
        <v>177386924.74000004</v>
      </c>
      <c r="I61" s="59">
        <v>176041049.61000001</v>
      </c>
      <c r="J61" s="59">
        <v>174430252.72000006</v>
      </c>
      <c r="K61" s="59">
        <v>170679305.81</v>
      </c>
      <c r="L61" s="59">
        <v>166889167.50000003</v>
      </c>
      <c r="M61" s="59">
        <v>167077233.00000006</v>
      </c>
      <c r="N61" s="59">
        <v>168806747.60700002</v>
      </c>
      <c r="O61" s="76"/>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s="57"/>
    </row>
    <row r="62" spans="1:57" x14ac:dyDescent="0.3">
      <c r="O62" s="436"/>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row>
    <row r="63" spans="1:57" s="59" customFormat="1" x14ac:dyDescent="0.3">
      <c r="A63" s="57"/>
      <c r="O63" s="436"/>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s="57"/>
    </row>
    <row r="64" spans="1:57" x14ac:dyDescent="0.3">
      <c r="O64" s="436"/>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row>
    <row r="65" spans="15:56" ht="8.4" customHeight="1" x14ac:dyDescent="0.3">
      <c r="O65" s="436"/>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row>
    <row r="66" spans="15:56" x14ac:dyDescent="0.3">
      <c r="O66" s="43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row>
    <row r="67" spans="15:56" x14ac:dyDescent="0.3">
      <c r="O67" s="436"/>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row>
    <row r="68" spans="15:56" x14ac:dyDescent="0.3">
      <c r="O68" s="436"/>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row>
    <row r="69" spans="15:56" customFormat="1" x14ac:dyDescent="0.3"/>
    <row r="70" spans="15:56" customFormat="1" x14ac:dyDescent="0.3"/>
    <row r="71" spans="15:56" customFormat="1" x14ac:dyDescent="0.3"/>
    <row r="72" spans="15:56" customFormat="1" x14ac:dyDescent="0.3"/>
    <row r="73" spans="15:56" customFormat="1" x14ac:dyDescent="0.3"/>
    <row r="74" spans="15:56" customFormat="1" x14ac:dyDescent="0.3"/>
    <row r="75" spans="15:56" customFormat="1" x14ac:dyDescent="0.3"/>
    <row r="76" spans="15:56" customFormat="1" x14ac:dyDescent="0.3"/>
    <row r="77" spans="15:56" customFormat="1" x14ac:dyDescent="0.3"/>
    <row r="78" spans="15:56" customFormat="1" x14ac:dyDescent="0.3"/>
    <row r="79" spans="15:56" customFormat="1" x14ac:dyDescent="0.3"/>
    <row r="80" spans="15:56" customFormat="1" x14ac:dyDescent="0.3"/>
    <row r="81" customFormat="1" x14ac:dyDescent="0.3"/>
    <row r="82" customFormat="1" x14ac:dyDescent="0.3"/>
    <row r="83" customFormat="1" x14ac:dyDescent="0.3"/>
    <row r="84" customFormat="1" x14ac:dyDescent="0.3"/>
    <row r="85" customFormat="1" x14ac:dyDescent="0.3"/>
    <row r="86" customFormat="1" x14ac:dyDescent="0.3"/>
    <row r="87" customFormat="1" x14ac:dyDescent="0.3"/>
    <row r="88" customFormat="1" x14ac:dyDescent="0.3"/>
    <row r="89" customFormat="1" x14ac:dyDescent="0.3"/>
    <row r="90" customFormat="1" x14ac:dyDescent="0.3"/>
    <row r="91" customFormat="1" x14ac:dyDescent="0.3"/>
    <row r="92" customFormat="1" x14ac:dyDescent="0.3"/>
    <row r="93" customFormat="1" x14ac:dyDescent="0.3"/>
    <row r="94" customFormat="1" x14ac:dyDescent="0.3"/>
    <row r="95" customFormat="1" x14ac:dyDescent="0.3"/>
    <row r="96" customFormat="1" x14ac:dyDescent="0.3"/>
    <row r="97" customFormat="1" x14ac:dyDescent="0.3"/>
    <row r="98" customFormat="1" x14ac:dyDescent="0.3"/>
    <row r="99" customFormat="1" x14ac:dyDescent="0.3"/>
    <row r="100" customFormat="1" x14ac:dyDescent="0.3"/>
    <row r="101" customFormat="1" x14ac:dyDescent="0.3"/>
    <row r="102" customFormat="1" x14ac:dyDescent="0.3"/>
    <row r="103" customFormat="1" x14ac:dyDescent="0.3"/>
    <row r="104" customFormat="1" x14ac:dyDescent="0.3"/>
    <row r="105" customFormat="1" x14ac:dyDescent="0.3"/>
    <row r="106" customFormat="1" x14ac:dyDescent="0.3"/>
    <row r="107" customFormat="1" x14ac:dyDescent="0.3"/>
    <row r="108" customFormat="1" x14ac:dyDescent="0.3"/>
    <row r="109" customFormat="1" x14ac:dyDescent="0.3"/>
    <row r="110" customFormat="1" x14ac:dyDescent="0.3"/>
    <row r="111" customFormat="1" x14ac:dyDescent="0.3"/>
    <row r="112" customFormat="1" x14ac:dyDescent="0.3"/>
    <row r="113" customFormat="1" x14ac:dyDescent="0.3"/>
    <row r="114" customFormat="1" x14ac:dyDescent="0.3"/>
    <row r="115" customFormat="1" x14ac:dyDescent="0.3"/>
    <row r="116" customFormat="1" x14ac:dyDescent="0.3"/>
    <row r="117" customFormat="1" x14ac:dyDescent="0.3"/>
    <row r="118" customFormat="1" x14ac:dyDescent="0.3"/>
    <row r="119" customFormat="1" x14ac:dyDescent="0.3"/>
    <row r="120" customFormat="1" x14ac:dyDescent="0.3"/>
    <row r="121" customFormat="1" x14ac:dyDescent="0.3"/>
    <row r="122" customFormat="1" x14ac:dyDescent="0.3"/>
    <row r="123" customFormat="1" x14ac:dyDescent="0.3"/>
    <row r="124" customFormat="1" x14ac:dyDescent="0.3"/>
    <row r="125" customFormat="1" x14ac:dyDescent="0.3"/>
    <row r="126" customFormat="1" x14ac:dyDescent="0.3"/>
    <row r="127" customFormat="1" x14ac:dyDescent="0.3"/>
    <row r="128" customFormat="1" x14ac:dyDescent="0.3"/>
    <row r="129" customFormat="1" x14ac:dyDescent="0.3"/>
    <row r="130" customFormat="1" x14ac:dyDescent="0.3"/>
    <row r="131" customFormat="1" x14ac:dyDescent="0.3"/>
    <row r="132" customFormat="1" x14ac:dyDescent="0.3"/>
    <row r="133" customFormat="1" x14ac:dyDescent="0.3"/>
    <row r="134" customFormat="1" x14ac:dyDescent="0.3"/>
    <row r="135" customFormat="1" x14ac:dyDescent="0.3"/>
    <row r="136" customFormat="1" x14ac:dyDescent="0.3"/>
    <row r="137" customFormat="1" x14ac:dyDescent="0.3"/>
    <row r="138" customFormat="1" x14ac:dyDescent="0.3"/>
    <row r="139" customFormat="1" x14ac:dyDescent="0.3"/>
    <row r="140" customFormat="1" x14ac:dyDescent="0.3"/>
    <row r="141" customFormat="1" x14ac:dyDescent="0.3"/>
    <row r="142" customFormat="1" x14ac:dyDescent="0.3"/>
    <row r="143" customFormat="1" x14ac:dyDescent="0.3"/>
    <row r="144" customFormat="1" x14ac:dyDescent="0.3"/>
    <row r="145" customFormat="1" x14ac:dyDescent="0.3"/>
    <row r="146" customFormat="1" x14ac:dyDescent="0.3"/>
    <row r="147" customFormat="1" x14ac:dyDescent="0.3"/>
    <row r="148" customFormat="1" x14ac:dyDescent="0.3"/>
    <row r="149" customFormat="1" x14ac:dyDescent="0.3"/>
    <row r="150" customFormat="1" x14ac:dyDescent="0.3"/>
    <row r="151" customFormat="1" x14ac:dyDescent="0.3"/>
    <row r="152" customFormat="1" x14ac:dyDescent="0.3"/>
    <row r="153" customFormat="1" x14ac:dyDescent="0.3"/>
    <row r="154" customFormat="1" x14ac:dyDescent="0.3"/>
    <row r="155" customFormat="1" x14ac:dyDescent="0.3"/>
    <row r="156" customFormat="1" x14ac:dyDescent="0.3"/>
    <row r="157" customFormat="1" x14ac:dyDescent="0.3"/>
    <row r="158" customFormat="1" x14ac:dyDescent="0.3"/>
    <row r="159" customFormat="1" x14ac:dyDescent="0.3"/>
    <row r="160" customFormat="1" x14ac:dyDescent="0.3"/>
    <row r="161" customFormat="1" x14ac:dyDescent="0.3"/>
    <row r="162" customFormat="1" x14ac:dyDescent="0.3"/>
    <row r="163" customFormat="1" x14ac:dyDescent="0.3"/>
    <row r="164" customFormat="1" x14ac:dyDescent="0.3"/>
    <row r="165" customFormat="1" x14ac:dyDescent="0.3"/>
    <row r="166" customFormat="1" x14ac:dyDescent="0.3"/>
    <row r="167" customFormat="1" x14ac:dyDescent="0.3"/>
    <row r="168" customFormat="1" x14ac:dyDescent="0.3"/>
    <row r="169" customFormat="1" x14ac:dyDescent="0.3"/>
    <row r="170" customFormat="1" x14ac:dyDescent="0.3"/>
    <row r="171" customFormat="1" x14ac:dyDescent="0.3"/>
    <row r="172" customFormat="1" x14ac:dyDescent="0.3"/>
    <row r="173" customFormat="1" x14ac:dyDescent="0.3"/>
    <row r="174" customFormat="1" x14ac:dyDescent="0.3"/>
    <row r="175" customFormat="1" x14ac:dyDescent="0.3"/>
    <row r="176" customFormat="1" x14ac:dyDescent="0.3"/>
    <row r="177" customFormat="1" x14ac:dyDescent="0.3"/>
    <row r="178" customFormat="1" x14ac:dyDescent="0.3"/>
    <row r="179" customFormat="1" x14ac:dyDescent="0.3"/>
    <row r="180" customFormat="1" x14ac:dyDescent="0.3"/>
    <row r="181" customFormat="1" x14ac:dyDescent="0.3"/>
    <row r="182" customFormat="1" x14ac:dyDescent="0.3"/>
    <row r="183" customFormat="1" x14ac:dyDescent="0.3"/>
    <row r="184" customFormat="1" x14ac:dyDescent="0.3"/>
    <row r="185" s="57" customFormat="1" x14ac:dyDescent="0.3"/>
    <row r="186" s="57" customFormat="1" x14ac:dyDescent="0.3"/>
    <row r="187" s="57" customFormat="1" x14ac:dyDescent="0.3"/>
    <row r="188" s="57" customFormat="1" x14ac:dyDescent="0.3"/>
    <row r="189" s="57" customFormat="1" x14ac:dyDescent="0.3"/>
    <row r="190" s="57" customFormat="1" x14ac:dyDescent="0.3"/>
    <row r="191" s="57" customFormat="1" x14ac:dyDescent="0.3"/>
    <row r="192" s="57" customFormat="1" x14ac:dyDescent="0.3"/>
    <row r="193" s="57" customFormat="1" x14ac:dyDescent="0.3"/>
    <row r="194" s="57" customFormat="1" x14ac:dyDescent="0.3"/>
    <row r="195" s="57" customFormat="1" x14ac:dyDescent="0.3"/>
    <row r="196" s="57" customFormat="1" x14ac:dyDescent="0.3"/>
    <row r="197" s="57" customFormat="1" x14ac:dyDescent="0.3"/>
  </sheetData>
  <mergeCells count="5">
    <mergeCell ref="D6:J6"/>
    <mergeCell ref="D7:J7"/>
    <mergeCell ref="D5:J5"/>
    <mergeCell ref="P7:AU7"/>
    <mergeCell ref="P8:AT8"/>
  </mergeCells>
  <printOptions horizontalCentered="1"/>
  <pageMargins left="0" right="0" top="0.1" bottom="0" header="0" footer="0"/>
  <pageSetup scale="59" fitToWidth="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69126D84FDD514BA3F28C62199CF255" ma:contentTypeVersion="21" ma:contentTypeDescription="Create a new document." ma:contentTypeScope="" ma:versionID="6cd4e9ec93904816c30437b3cbade484">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57ac4d48-2eeb-46cd-9c42-48cc4c4e72e0" xmlns:ns6="042e8982-6c49-49e4-a280-2ba9bd13325e" targetNamespace="http://schemas.microsoft.com/office/2006/metadata/properties" ma:root="true" ma:fieldsID="24e19a2b09b02d15d3cca6bd299bbdbe" ns1:_="" ns2:_="" ns3:_="" ns4:_="" ns5:_="" ns6:_="">
    <xsd:import namespace="http://schemas.microsoft.com/sharepoint/v3"/>
    <xsd:import namespace="4ffa91fb-a0ff-4ac5-b2db-65c790d184a4"/>
    <xsd:import namespace="http://schemas.microsoft.com/sharepoint.v3"/>
    <xsd:import namespace="http://schemas.microsoft.com/sharepoint/v3/fields"/>
    <xsd:import namespace="57ac4d48-2eeb-46cd-9c42-48cc4c4e72e0"/>
    <xsd:import namespace="042e8982-6c49-49e4-a280-2ba9bd13325e"/>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File_x0020_status" minOccurs="0"/>
                <xsd:element ref="ns5:MediaServiceDateTaken" minOccurs="0"/>
                <xsd:element ref="ns5:MediaServiceLocation" minOccurs="0"/>
                <xsd:element ref="ns6:SharedWithUsers" minOccurs="0"/>
                <xsd:element ref="ns6:SharedWithDetails" minOccurs="0"/>
                <xsd:element ref="ns1:_ip_UnifiedCompliancePolicyProperties" minOccurs="0"/>
                <xsd:element ref="ns1:_ip_UnifiedCompliancePolicyUIAction" minOccurs="0"/>
                <xsd:element ref="ns5: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9" nillable="true" ma:displayName="Unified Compliance Policy Properties" ma:hidden="true" ma:internalName="_ip_UnifiedCompliancePolicyProperties">
      <xsd:simpleType>
        <xsd:restriction base="dms:Note"/>
      </xsd:simpleType>
    </xsd:element>
    <xsd:element name="_ip_UnifiedCompliancePolicyUIAction" ma:index="4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789c3843-6e7c-49e8-a4b9-846446fe4434}" ma:internalName="TaxCatchAllLabel" ma:readOnly="true" ma:showField="CatchAllDataLabel" ma:web="042e8982-6c49-49e4-a280-2ba9bd13325e">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789c3843-6e7c-49e8-a4b9-846446fe4434}" ma:internalName="TaxCatchAll" ma:showField="CatchAllData" ma:web="042e8982-6c49-49e4-a280-2ba9bd13325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7ac4d48-2eeb-46cd-9c42-48cc4c4e72e0"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Tags" ma:index="30" nillable="true" ma:displayName="Tags" ma:internalName="MediaServiceAutoTags" ma:readOnly="true">
      <xsd:simpleType>
        <xsd:restriction base="dms:Text"/>
      </xsd:simpleType>
    </xsd:element>
    <xsd:element name="MediaServiceOCR" ma:index="31" nillable="true" ma:displayName="Extracted Text" ma:internalName="MediaServiceOCR" ma:readOnly="true">
      <xsd:simpleType>
        <xsd:restriction base="dms:Note">
          <xsd:maxLength value="255"/>
        </xsd:restriction>
      </xsd:simpleType>
    </xsd:element>
    <xsd:element name="MediaServiceGenerationTime" ma:index="32" nillable="true" ma:displayName="MediaServiceGenerationTime" ma:hidden="true" ma:internalName="MediaServiceGenerationTime" ma:readOnly="true">
      <xsd:simpleType>
        <xsd:restriction base="dms:Text"/>
      </xsd:simpleType>
    </xsd:element>
    <xsd:element name="MediaServiceEventHashCode" ma:index="33" nillable="true" ma:displayName="MediaServiceEventHashCode" ma:hidden="true" ma:internalName="MediaServiceEventHashCode" ma:readOnly="true">
      <xsd:simpleType>
        <xsd:restriction base="dms:Text"/>
      </xsd:simpleType>
    </xsd:element>
    <xsd:element name="File_x0020_status" ma:index="34" nillable="true" ma:displayName="File status" ma:format="RadioButtons" ma:internalName="File_x0020_status">
      <xsd:simpleType>
        <xsd:restriction base="dms:Choice">
          <xsd:enumeration value="Ready for EPA review"/>
          <xsd:enumeration value="Ready for document compilation team"/>
          <xsd:enumeration value="Needs updating by SL"/>
        </xsd:restriction>
      </xsd:simpleType>
    </xsd:element>
    <xsd:element name="MediaServiceDateTaken" ma:index="35" nillable="true" ma:displayName="MediaServiceDateTaken" ma:hidden="true" ma:internalName="MediaServiceDateTaken" ma:readOnly="true">
      <xsd:simpleType>
        <xsd:restriction base="dms:Text"/>
      </xsd:simpleType>
    </xsd:element>
    <xsd:element name="MediaServiceLocation" ma:index="36" nillable="true" ma:displayName="Location" ma:internalName="MediaServiceLocation" ma:readOnly="true">
      <xsd:simpleType>
        <xsd:restriction base="dms:Text"/>
      </xsd:simpleType>
    </xsd:element>
    <xsd:element name="lcf76f155ced4ddcb4097134ff3c332f" ma:index="42"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42e8982-6c49-49e4-a280-2ba9bd13325e" elementFormDefault="qualified">
    <xsd:import namespace="http://schemas.microsoft.com/office/2006/documentManagement/types"/>
    <xsd:import namespace="http://schemas.microsoft.com/office/infopath/2007/PartnerControls"/>
    <xsd:element name="SharedWithUsers" ma:index="3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29f62856-1543-49d4-a736-4569d363f533" ContentTypeId="0x01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2021-08-11T22:00:25+00:00</Document_x0020_Creation_x0020_Date>
    <EPA_x0020_Related_x0020_Documents xmlns="4ffa91fb-a0ff-4ac5-b2db-65c790d184a4" xsi:nil="true"/>
    <j747ac98061d40f0aa7bd47e1db5675d xmlns="4ffa91fb-a0ff-4ac5-b2db-65c790d184a4">
      <Terms xmlns="http://schemas.microsoft.com/office/infopath/2007/PartnerControls"/>
    </j747ac98061d40f0aa7bd47e1db5675d>
    <_Source xmlns="http://schemas.microsoft.com/sharepoint/v3/fields" xsi:nil="true"/>
    <CategoryDescription xmlns="http://schemas.microsoft.com/sharepoint.v3" xsi:nil="true"/>
    <EPA_x0020_Contributor xmlns="4ffa91fb-a0ff-4ac5-b2db-65c790d184a4">
      <UserInfo>
        <DisplayName/>
        <AccountId xsi:nil="true"/>
        <AccountType/>
      </UserInfo>
    </EPA_x0020_Contributor>
    <TaxCatchAll xmlns="4ffa91fb-a0ff-4ac5-b2db-65c790d184a4" xsi:nil="true"/>
    <TaxKeywordTaxHTField xmlns="4ffa91fb-a0ff-4ac5-b2db-65c790d184a4">
      <Terms xmlns="http://schemas.microsoft.com/office/infopath/2007/PartnerControls"/>
    </TaxKeywordTaxHTField>
    <Rights xmlns="4ffa91fb-a0ff-4ac5-b2db-65c790d184a4" xsi:nil="true"/>
    <External_x0020_Contributor xmlns="4ffa91fb-a0ff-4ac5-b2db-65c790d184a4" xsi:nil="true"/>
    <Identifier xmlns="4ffa91fb-a0ff-4ac5-b2db-65c790d184a4" xsi:nil="true"/>
    <Creator xmlns="4ffa91fb-a0ff-4ac5-b2db-65c790d184a4">
      <UserInfo>
        <DisplayName/>
        <AccountId xsi:nil="true"/>
        <AccountType/>
      </UserInfo>
    </Creator>
    <Language xmlns="http://schemas.microsoft.com/sharepoint/v3">English</Language>
    <_ip_UnifiedCompliancePolicyUIAction xmlns="http://schemas.microsoft.com/sharepoint/v3" xsi:nil="true"/>
    <_ip_UnifiedCompliancePolicyProperties xmlns="http://schemas.microsoft.com/sharepoint/v3" xsi:nil="true"/>
    <SharedWithUsers xmlns="042e8982-6c49-49e4-a280-2ba9bd13325e">
      <UserInfo>
        <DisplayName>Aepli, Lauren</DisplayName>
        <AccountId>12153</AccountId>
        <AccountType/>
      </UserInfo>
    </SharedWithUsers>
    <File_x0020_status xmlns="57ac4d48-2eeb-46cd-9c42-48cc4c4e72e0" xsi:nil="true"/>
    <lcf76f155ced4ddcb4097134ff3c332f xmlns="57ac4d48-2eeb-46cd-9c42-48cc4c4e72e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9AA5289-9A37-431F-A8F5-D0F9AA1DA4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57ac4d48-2eeb-46cd-9c42-48cc4c4e72e0"/>
    <ds:schemaRef ds:uri="042e8982-6c49-49e4-a280-2ba9bd13325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083C324-5D08-4B8B-82E2-49DAF03D522A}">
  <ds:schemaRefs>
    <ds:schemaRef ds:uri="Microsoft.SharePoint.Taxonomy.ContentTypeSync"/>
  </ds:schemaRefs>
</ds:datastoreItem>
</file>

<file path=customXml/itemProps3.xml><?xml version="1.0" encoding="utf-8"?>
<ds:datastoreItem xmlns:ds="http://schemas.openxmlformats.org/officeDocument/2006/customXml" ds:itemID="{3B424238-4995-4E17-ADF3-1016B5A3AE27}">
  <ds:schemaRefs>
    <ds:schemaRef ds:uri="http://schemas.microsoft.com/sharepoint/v3/contenttype/forms"/>
  </ds:schemaRefs>
</ds:datastoreItem>
</file>

<file path=customXml/itemProps4.xml><?xml version="1.0" encoding="utf-8"?>
<ds:datastoreItem xmlns:ds="http://schemas.openxmlformats.org/officeDocument/2006/customXml" ds:itemID="{D585B6EE-00C4-4EC9-9186-00AAC0D52F14}">
  <ds:schemaRefs>
    <ds:schemaRef ds:uri="http://schemas.microsoft.com/office/2006/metadata/properties"/>
    <ds:schemaRef ds:uri="http://schemas.microsoft.com/office/infopath/2007/PartnerControls"/>
    <ds:schemaRef ds:uri="http://schemas.microsoft.com/sharepoint/v3/fields"/>
    <ds:schemaRef ds:uri="4ffa91fb-a0ff-4ac5-b2db-65c790d184a4"/>
    <ds:schemaRef ds:uri="7d8dd676-26ca-4e08-b90f-b4e0026a58ac"/>
    <ds:schemaRef ds:uri="http://schemas.microsoft.com/sharepoint.v3"/>
    <ds:schemaRef ds:uri="http://schemas.microsoft.com/sharepoint/v3"/>
    <ds:schemaRef ds:uri="5a8c239c-38ba-4963-b8e8-33da30ceba7b"/>
    <ds:schemaRef ds:uri="042e8982-6c49-49e4-a280-2ba9bd13325e"/>
    <ds:schemaRef ds:uri="57ac4d48-2eeb-46cd-9c42-48cc4c4e72e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Industrial_Landfills_(F-1-2-3)</vt:lpstr>
      <vt:lpstr>Composting (F-4) </vt:lpstr>
      <vt:lpstr>Stand-Alone Digesters (F-5)</vt:lpstr>
      <vt:lpstr>WW_Industrial_P&amp;P(F-6)</vt:lpstr>
      <vt:lpstr>WW_Meat_Poultry_(F-7)</vt:lpstr>
      <vt:lpstr>WW_Veg_Fruits_Juice_(F-8)</vt:lpstr>
      <vt:lpstr>WW_Petroleum_(F-9)</vt:lpstr>
      <vt:lpstr>WW_Ethanol_(F-10)</vt:lpstr>
      <vt:lpstr>WW_Breweries_(F-11)</vt:lpstr>
      <vt:lpstr>_msoanchor_1</vt:lpstr>
      <vt:lpstr>'WW_Breweries_(F-11)'!Print_Area</vt:lpstr>
      <vt:lpstr>'WW_Breweries_(F-11)'!Print_Titles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2021-09-17T18:49:32Z</dcterms:created>
  <dcterms:modified xsi:type="dcterms:W3CDTF">2022-07-13T21:35:51Z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ContentTypeId">
    <vt:lpwstr>0x010100869126D84FDD514BA3F28C62199CF255</vt:lpwstr>
  </property>
  <property fmtid="{D5CDD505-2E9C-101B-9397-08002B2CF9AE}" pid="4" name="EPA Subject">
    <vt:lpwstr/>
  </property>
  <property fmtid="{D5CDD505-2E9C-101B-9397-08002B2CF9AE}" pid="5" name="Document Type">
    <vt:lpwstr/>
  </property>
  <property fmtid="{D5CDD505-2E9C-101B-9397-08002B2CF9AE}" pid="6" name="e3f09c3df709400db2417a7161762d62">
    <vt:lpwstr/>
  </property>
  <property fmtid="{D5CDD505-2E9C-101B-9397-08002B2CF9AE}" pid="7" name="MediaServiceImageTags">
    <vt:lpwstr/>
  </property>
</Properties>
</file>