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45" windowWidth="18645" windowHeight="11505" tabRatio="830"/>
  </bookViews>
  <sheets>
    <sheet name="Instructions" sheetId="74" r:id="rId1"/>
    <sheet name="Satn Run ID Information" sheetId="72" r:id="rId2"/>
    <sheet name="Saturation Data" sheetId="56" r:id="rId3"/>
    <sheet name="Compet Run ID Information" sheetId="71" r:id="rId4"/>
    <sheet name="Compet Data" sheetId="61" r:id="rId5"/>
  </sheets>
  <definedNames>
    <definedName name="_xlnm.Print_Area" localSheetId="4">'Compet Data'!$A$3:$V$169</definedName>
  </definedNames>
  <calcPr calcId="125725"/>
</workbook>
</file>

<file path=xl/calcChain.xml><?xml version="1.0" encoding="utf-8"?>
<calcChain xmlns="http://schemas.openxmlformats.org/spreadsheetml/2006/main">
  <c r="N156" i="61"/>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T73" s="1"/>
  <c r="N72"/>
  <c r="N71"/>
  <c r="N70"/>
  <c r="N69"/>
  <c r="N68"/>
  <c r="N67"/>
  <c r="N66"/>
  <c r="N65"/>
  <c r="N64"/>
  <c r="N63"/>
  <c r="N62"/>
  <c r="N61"/>
  <c r="N60"/>
  <c r="N59"/>
  <c r="N58"/>
  <c r="N57"/>
  <c r="N56"/>
  <c r="N55"/>
  <c r="N54"/>
  <c r="N51"/>
  <c r="N50"/>
  <c r="N49"/>
  <c r="N48"/>
  <c r="N47"/>
  <c r="N46"/>
  <c r="N45"/>
  <c r="N44"/>
  <c r="N43"/>
  <c r="N42"/>
  <c r="N41"/>
  <c r="T41" s="1"/>
  <c r="N40"/>
  <c r="N39"/>
  <c r="N38"/>
  <c r="N37"/>
  <c r="N36"/>
  <c r="N35"/>
  <c r="N34"/>
  <c r="N33"/>
  <c r="T33" s="1"/>
  <c r="N32"/>
  <c r="N31"/>
  <c r="N30"/>
  <c r="N29"/>
  <c r="N27"/>
  <c r="N26"/>
  <c r="N25"/>
  <c r="N24"/>
  <c r="N23"/>
  <c r="N22"/>
  <c r="N21"/>
  <c r="N20"/>
  <c r="N19"/>
  <c r="N18"/>
  <c r="N17"/>
  <c r="N16"/>
  <c r="N15"/>
  <c r="N14"/>
  <c r="N13"/>
  <c r="N12"/>
  <c r="N11"/>
  <c r="N10"/>
  <c r="N8"/>
  <c r="N9"/>
  <c r="T9" s="1"/>
  <c r="N6"/>
  <c r="N5"/>
  <c r="N4"/>
  <c r="N53"/>
  <c r="N52"/>
  <c r="N28"/>
  <c r="N7"/>
  <c r="U74" i="56"/>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U3"/>
  <c r="T74"/>
  <c r="V74" s="1"/>
  <c r="T73"/>
  <c r="V73" s="1"/>
  <c r="T72"/>
  <c r="V72" s="1"/>
  <c r="T71"/>
  <c r="V71" s="1"/>
  <c r="T70"/>
  <c r="V70" s="1"/>
  <c r="T69"/>
  <c r="V69" s="1"/>
  <c r="T68"/>
  <c r="V68" s="1"/>
  <c r="T67"/>
  <c r="V67" s="1"/>
  <c r="T66"/>
  <c r="V66" s="1"/>
  <c r="T65"/>
  <c r="V65" s="1"/>
  <c r="T64"/>
  <c r="V64" s="1"/>
  <c r="T63"/>
  <c r="V63" s="1"/>
  <c r="T62"/>
  <c r="V62" s="1"/>
  <c r="T61"/>
  <c r="V61" s="1"/>
  <c r="T60"/>
  <c r="V60" s="1"/>
  <c r="T59"/>
  <c r="V59" s="1"/>
  <c r="T58"/>
  <c r="V58" s="1"/>
  <c r="T57"/>
  <c r="V57" s="1"/>
  <c r="T56"/>
  <c r="V56" s="1"/>
  <c r="T55"/>
  <c r="V55" s="1"/>
  <c r="T54"/>
  <c r="V54" s="1"/>
  <c r="T53"/>
  <c r="V53" s="1"/>
  <c r="T52"/>
  <c r="V52" s="1"/>
  <c r="T51"/>
  <c r="V51" s="1"/>
  <c r="T50"/>
  <c r="V50" s="1"/>
  <c r="T49"/>
  <c r="V49" s="1"/>
  <c r="T48"/>
  <c r="V48" s="1"/>
  <c r="T47"/>
  <c r="V47" s="1"/>
  <c r="T46"/>
  <c r="V46" s="1"/>
  <c r="T45"/>
  <c r="V45" s="1"/>
  <c r="T44"/>
  <c r="V44" s="1"/>
  <c r="T43"/>
  <c r="V43" s="1"/>
  <c r="T42"/>
  <c r="V42" s="1"/>
  <c r="T41"/>
  <c r="V41" s="1"/>
  <c r="T40"/>
  <c r="V40" s="1"/>
  <c r="T39"/>
  <c r="V39" s="1"/>
  <c r="T38"/>
  <c r="V38" s="1"/>
  <c r="T37"/>
  <c r="V37" s="1"/>
  <c r="T36"/>
  <c r="V36" s="1"/>
  <c r="T35"/>
  <c r="V35" s="1"/>
  <c r="T34"/>
  <c r="V34" s="1"/>
  <c r="T33"/>
  <c r="V33" s="1"/>
  <c r="T32"/>
  <c r="V32" s="1"/>
  <c r="T31"/>
  <c r="V31" s="1"/>
  <c r="T30"/>
  <c r="V30" s="1"/>
  <c r="T29"/>
  <c r="V29" s="1"/>
  <c r="T28"/>
  <c r="V28" s="1"/>
  <c r="T27"/>
  <c r="V27" s="1"/>
  <c r="T26"/>
  <c r="V26" s="1"/>
  <c r="T25"/>
  <c r="V25" s="1"/>
  <c r="T24"/>
  <c r="V24" s="1"/>
  <c r="T23"/>
  <c r="V23" s="1"/>
  <c r="T22"/>
  <c r="V22" s="1"/>
  <c r="T21"/>
  <c r="V21" s="1"/>
  <c r="T20"/>
  <c r="V20" s="1"/>
  <c r="T19"/>
  <c r="V19" s="1"/>
  <c r="T18"/>
  <c r="V18" s="1"/>
  <c r="T17"/>
  <c r="V17" s="1"/>
  <c r="T16"/>
  <c r="V16" s="1"/>
  <c r="T15"/>
  <c r="V15" s="1"/>
  <c r="T14"/>
  <c r="V14" s="1"/>
  <c r="T13"/>
  <c r="V13" s="1"/>
  <c r="T12"/>
  <c r="V12" s="1"/>
  <c r="T11"/>
  <c r="V11" s="1"/>
  <c r="T10"/>
  <c r="V10" s="1"/>
  <c r="T9"/>
  <c r="V9" s="1"/>
  <c r="T8"/>
  <c r="V8" s="1"/>
  <c r="T7"/>
  <c r="V7" s="1"/>
  <c r="T6"/>
  <c r="V6" s="1"/>
  <c r="T5"/>
  <c r="V5" s="1"/>
  <c r="T4"/>
  <c r="V4" s="1"/>
  <c r="T3"/>
  <c r="V3" s="1"/>
  <c r="S162" i="61"/>
  <c r="R162" s="1"/>
  <c r="U162" s="1"/>
  <c r="S161"/>
  <c r="R161" s="1"/>
  <c r="U161" s="1"/>
  <c r="S160"/>
  <c r="R160" s="1"/>
  <c r="U160" s="1"/>
  <c r="S159"/>
  <c r="R159" s="1"/>
  <c r="U159" s="1"/>
  <c r="S158"/>
  <c r="R158" s="1"/>
  <c r="U158" s="1"/>
  <c r="S157"/>
  <c r="R157" s="1"/>
  <c r="U157" s="1"/>
  <c r="S156"/>
  <c r="R156" s="1"/>
  <c r="U156" s="1"/>
  <c r="S155"/>
  <c r="R155" s="1"/>
  <c r="U155" s="1"/>
  <c r="S154"/>
  <c r="R154" s="1"/>
  <c r="U154" s="1"/>
  <c r="S153"/>
  <c r="R153" s="1"/>
  <c r="U153" s="1"/>
  <c r="S152"/>
  <c r="R152" s="1"/>
  <c r="U152" s="1"/>
  <c r="S151"/>
  <c r="R151" s="1"/>
  <c r="U151" s="1"/>
  <c r="S150"/>
  <c r="R150" s="1"/>
  <c r="U150" s="1"/>
  <c r="S149"/>
  <c r="R149" s="1"/>
  <c r="U149" s="1"/>
  <c r="S148"/>
  <c r="R148" s="1"/>
  <c r="U148" s="1"/>
  <c r="S147"/>
  <c r="R147" s="1"/>
  <c r="U147" s="1"/>
  <c r="S146"/>
  <c r="R146" s="1"/>
  <c r="U146" s="1"/>
  <c r="S145"/>
  <c r="R145" s="1"/>
  <c r="U145" s="1"/>
  <c r="S144"/>
  <c r="R144" s="1"/>
  <c r="U144" s="1"/>
  <c r="S143"/>
  <c r="R143" s="1"/>
  <c r="U143" s="1"/>
  <c r="S142"/>
  <c r="R142" s="1"/>
  <c r="U142" s="1"/>
  <c r="S141"/>
  <c r="R141" s="1"/>
  <c r="U141" s="1"/>
  <c r="S140"/>
  <c r="R140" s="1"/>
  <c r="U140" s="1"/>
  <c r="S139"/>
  <c r="R139" s="1"/>
  <c r="U139" s="1"/>
  <c r="S138"/>
  <c r="R138" s="1"/>
  <c r="U138" s="1"/>
  <c r="S137"/>
  <c r="R137" s="1"/>
  <c r="U137" s="1"/>
  <c r="S136"/>
  <c r="R136" s="1"/>
  <c r="U136" s="1"/>
  <c r="S135"/>
  <c r="R135" s="1"/>
  <c r="U135" s="1"/>
  <c r="S134"/>
  <c r="R134" s="1"/>
  <c r="U134" s="1"/>
  <c r="S133"/>
  <c r="R133" s="1"/>
  <c r="U133" s="1"/>
  <c r="S132"/>
  <c r="R132" s="1"/>
  <c r="U132" s="1"/>
  <c r="S131"/>
  <c r="R131" s="1"/>
  <c r="U131" s="1"/>
  <c r="S130"/>
  <c r="R130" s="1"/>
  <c r="U130" s="1"/>
  <c r="S129"/>
  <c r="R129" s="1"/>
  <c r="U129" s="1"/>
  <c r="S128"/>
  <c r="R128" s="1"/>
  <c r="U128" s="1"/>
  <c r="S127"/>
  <c r="R127" s="1"/>
  <c r="U127" s="1"/>
  <c r="S126"/>
  <c r="R126" s="1"/>
  <c r="U126" s="1"/>
  <c r="S125"/>
  <c r="R125" s="1"/>
  <c r="U125" s="1"/>
  <c r="S124"/>
  <c r="R124" s="1"/>
  <c r="U124" s="1"/>
  <c r="S123"/>
  <c r="R123" s="1"/>
  <c r="U123" s="1"/>
  <c r="S122"/>
  <c r="R122" s="1"/>
  <c r="U122" s="1"/>
  <c r="S121"/>
  <c r="R121" s="1"/>
  <c r="U121" s="1"/>
  <c r="S120"/>
  <c r="R120" s="1"/>
  <c r="U120" s="1"/>
  <c r="S119"/>
  <c r="R119" s="1"/>
  <c r="U119" s="1"/>
  <c r="S118"/>
  <c r="R118" s="1"/>
  <c r="U118" s="1"/>
  <c r="S117"/>
  <c r="R117" s="1"/>
  <c r="U117" s="1"/>
  <c r="S116"/>
  <c r="R116" s="1"/>
  <c r="U116" s="1"/>
  <c r="S115"/>
  <c r="R115" s="1"/>
  <c r="U115" s="1"/>
  <c r="S114"/>
  <c r="R114" s="1"/>
  <c r="U114" s="1"/>
  <c r="S113"/>
  <c r="R113" s="1"/>
  <c r="U113" s="1"/>
  <c r="S112"/>
  <c r="R112" s="1"/>
  <c r="U112" s="1"/>
  <c r="S111"/>
  <c r="R111" s="1"/>
  <c r="U111" s="1"/>
  <c r="S110"/>
  <c r="R110" s="1"/>
  <c r="U110" s="1"/>
  <c r="S109"/>
  <c r="R109" s="1"/>
  <c r="U109" s="1"/>
  <c r="S108"/>
  <c r="R108" s="1"/>
  <c r="U108" s="1"/>
  <c r="S107"/>
  <c r="R107" s="1"/>
  <c r="U107" s="1"/>
  <c r="S106"/>
  <c r="R106" s="1"/>
  <c r="U106" s="1"/>
  <c r="S105"/>
  <c r="R105" s="1"/>
  <c r="U105" s="1"/>
  <c r="S104"/>
  <c r="R104" s="1"/>
  <c r="U104" s="1"/>
  <c r="S103"/>
  <c r="R103" s="1"/>
  <c r="U103" s="1"/>
  <c r="S102"/>
  <c r="R102" s="1"/>
  <c r="U102" s="1"/>
  <c r="S101"/>
  <c r="R101" s="1"/>
  <c r="U101" s="1"/>
  <c r="S100"/>
  <c r="R100" s="1"/>
  <c r="U100" s="1"/>
  <c r="S99"/>
  <c r="R99" s="1"/>
  <c r="U99" s="1"/>
  <c r="S98"/>
  <c r="R98" s="1"/>
  <c r="U98" s="1"/>
  <c r="S97"/>
  <c r="R97" s="1"/>
  <c r="U97" s="1"/>
  <c r="S96"/>
  <c r="R96" s="1"/>
  <c r="U96" s="1"/>
  <c r="S95"/>
  <c r="R95" s="1"/>
  <c r="U95" s="1"/>
  <c r="S94"/>
  <c r="R94" s="1"/>
  <c r="U94" s="1"/>
  <c r="S93"/>
  <c r="R93" s="1"/>
  <c r="U93" s="1"/>
  <c r="S92"/>
  <c r="R92" s="1"/>
  <c r="U92" s="1"/>
  <c r="S91"/>
  <c r="R91" s="1"/>
  <c r="U91" s="1"/>
  <c r="S90"/>
  <c r="R90" s="1"/>
  <c r="U90" s="1"/>
  <c r="S89"/>
  <c r="R89" s="1"/>
  <c r="U89" s="1"/>
  <c r="S88"/>
  <c r="R88" s="1"/>
  <c r="U88" s="1"/>
  <c r="S87"/>
  <c r="R87" s="1"/>
  <c r="U87" s="1"/>
  <c r="S86"/>
  <c r="R86" s="1"/>
  <c r="U86" s="1"/>
  <c r="S85"/>
  <c r="R85" s="1"/>
  <c r="U85" s="1"/>
  <c r="S84"/>
  <c r="R84" s="1"/>
  <c r="U84" s="1"/>
  <c r="S83"/>
  <c r="R83" s="1"/>
  <c r="U83" s="1"/>
  <c r="S82"/>
  <c r="R82" s="1"/>
  <c r="U82" s="1"/>
  <c r="S81"/>
  <c r="R81" s="1"/>
  <c r="U81" s="1"/>
  <c r="S80"/>
  <c r="R80" s="1"/>
  <c r="U80" s="1"/>
  <c r="S79"/>
  <c r="R79" s="1"/>
  <c r="U79" s="1"/>
  <c r="S78"/>
  <c r="R78" s="1"/>
  <c r="U78" s="1"/>
  <c r="S77"/>
  <c r="R77" s="1"/>
  <c r="U77" s="1"/>
  <c r="S76"/>
  <c r="R76" s="1"/>
  <c r="U76" s="1"/>
  <c r="S75"/>
  <c r="R75" s="1"/>
  <c r="U75" s="1"/>
  <c r="S74"/>
  <c r="R74" s="1"/>
  <c r="U74" s="1"/>
  <c r="S73"/>
  <c r="R73" s="1"/>
  <c r="U73" s="1"/>
  <c r="S72"/>
  <c r="R72" s="1"/>
  <c r="U72" s="1"/>
  <c r="S71"/>
  <c r="R71" s="1"/>
  <c r="U71" s="1"/>
  <c r="S70"/>
  <c r="R70" s="1"/>
  <c r="U70" s="1"/>
  <c r="S69"/>
  <c r="R69" s="1"/>
  <c r="U69" s="1"/>
  <c r="S68"/>
  <c r="R68" s="1"/>
  <c r="U68" s="1"/>
  <c r="S67"/>
  <c r="R67" s="1"/>
  <c r="U67" s="1"/>
  <c r="S66"/>
  <c r="R66" s="1"/>
  <c r="U66" s="1"/>
  <c r="S65"/>
  <c r="R65" s="1"/>
  <c r="U65" s="1"/>
  <c r="S64"/>
  <c r="R64" s="1"/>
  <c r="U64" s="1"/>
  <c r="S63"/>
  <c r="R63" s="1"/>
  <c r="U63" s="1"/>
  <c r="S62"/>
  <c r="R62" s="1"/>
  <c r="U62" s="1"/>
  <c r="S61"/>
  <c r="R61" s="1"/>
  <c r="U61" s="1"/>
  <c r="S60"/>
  <c r="R60" s="1"/>
  <c r="U60" s="1"/>
  <c r="S59"/>
  <c r="R59" s="1"/>
  <c r="U59" s="1"/>
  <c r="S58"/>
  <c r="R58" s="1"/>
  <c r="U58" s="1"/>
  <c r="S57"/>
  <c r="R57" s="1"/>
  <c r="U57" s="1"/>
  <c r="S56"/>
  <c r="R56" s="1"/>
  <c r="U56" s="1"/>
  <c r="S55"/>
  <c r="R55" s="1"/>
  <c r="U55" s="1"/>
  <c r="S54"/>
  <c r="R54" s="1"/>
  <c r="U54" s="1"/>
  <c r="S53"/>
  <c r="R53" s="1"/>
  <c r="U53" s="1"/>
  <c r="S52"/>
  <c r="R52" s="1"/>
  <c r="U52" s="1"/>
  <c r="S51"/>
  <c r="R51" s="1"/>
  <c r="U51" s="1"/>
  <c r="S50"/>
  <c r="R50" s="1"/>
  <c r="U50" s="1"/>
  <c r="S49"/>
  <c r="R49" s="1"/>
  <c r="U49" s="1"/>
  <c r="S48"/>
  <c r="R48" s="1"/>
  <c r="U48" s="1"/>
  <c r="S47"/>
  <c r="R47" s="1"/>
  <c r="U47" s="1"/>
  <c r="S46"/>
  <c r="R46" s="1"/>
  <c r="U46" s="1"/>
  <c r="S45"/>
  <c r="R45" s="1"/>
  <c r="U45" s="1"/>
  <c r="S44"/>
  <c r="R44" s="1"/>
  <c r="U44" s="1"/>
  <c r="S43"/>
  <c r="R43" s="1"/>
  <c r="U43" s="1"/>
  <c r="S42"/>
  <c r="R42" s="1"/>
  <c r="U42" s="1"/>
  <c r="S41"/>
  <c r="R41" s="1"/>
  <c r="U41" s="1"/>
  <c r="S40"/>
  <c r="R40" s="1"/>
  <c r="U40" s="1"/>
  <c r="S39"/>
  <c r="R39" s="1"/>
  <c r="U39" s="1"/>
  <c r="S38"/>
  <c r="R38" s="1"/>
  <c r="U38" s="1"/>
  <c r="S37"/>
  <c r="R37" s="1"/>
  <c r="U37" s="1"/>
  <c r="S36"/>
  <c r="R36" s="1"/>
  <c r="U36" s="1"/>
  <c r="S35"/>
  <c r="R35" s="1"/>
  <c r="U35" s="1"/>
  <c r="S34"/>
  <c r="R34" s="1"/>
  <c r="U34" s="1"/>
  <c r="S33"/>
  <c r="R33" s="1"/>
  <c r="U33" s="1"/>
  <c r="S32"/>
  <c r="R32" s="1"/>
  <c r="U32" s="1"/>
  <c r="S31"/>
  <c r="R31" s="1"/>
  <c r="U31" s="1"/>
  <c r="S30"/>
  <c r="R30" s="1"/>
  <c r="U30" s="1"/>
  <c r="S29"/>
  <c r="R29" s="1"/>
  <c r="U29" s="1"/>
  <c r="S28"/>
  <c r="R28" s="1"/>
  <c r="U28" s="1"/>
  <c r="S27"/>
  <c r="R27" s="1"/>
  <c r="U27" s="1"/>
  <c r="S26"/>
  <c r="R26" s="1"/>
  <c r="U26" s="1"/>
  <c r="S25"/>
  <c r="R25" s="1"/>
  <c r="U25" s="1"/>
  <c r="S24"/>
  <c r="R24" s="1"/>
  <c r="U24" s="1"/>
  <c r="S23"/>
  <c r="R23" s="1"/>
  <c r="U23" s="1"/>
  <c r="S22"/>
  <c r="R22" s="1"/>
  <c r="U22" s="1"/>
  <c r="S21"/>
  <c r="R21" s="1"/>
  <c r="U21" s="1"/>
  <c r="S20"/>
  <c r="R20" s="1"/>
  <c r="U20" s="1"/>
  <c r="S19"/>
  <c r="R19" s="1"/>
  <c r="U19" s="1"/>
  <c r="S18"/>
  <c r="R18" s="1"/>
  <c r="U18" s="1"/>
  <c r="S17"/>
  <c r="R17" s="1"/>
  <c r="U17" s="1"/>
  <c r="S16"/>
  <c r="R16" s="1"/>
  <c r="U16" s="1"/>
  <c r="S15"/>
  <c r="R15" s="1"/>
  <c r="U15" s="1"/>
  <c r="S14"/>
  <c r="R14" s="1"/>
  <c r="U14" s="1"/>
  <c r="S13"/>
  <c r="R13" s="1"/>
  <c r="U13" s="1"/>
  <c r="S12"/>
  <c r="R12" s="1"/>
  <c r="U12" s="1"/>
  <c r="S11"/>
  <c r="R11" s="1"/>
  <c r="U11" s="1"/>
  <c r="S10"/>
  <c r="R10" s="1"/>
  <c r="U10" s="1"/>
  <c r="S9"/>
  <c r="R9" s="1"/>
  <c r="U9" s="1"/>
  <c r="S8"/>
  <c r="R8" s="1"/>
  <c r="U8" s="1"/>
  <c r="S7"/>
  <c r="R7" s="1"/>
  <c r="U7" s="1"/>
  <c r="S6"/>
  <c r="R6" s="1"/>
  <c r="U6" s="1"/>
  <c r="S5"/>
  <c r="R5" s="1"/>
  <c r="U5" s="1"/>
  <c r="S4"/>
  <c r="R4" s="1"/>
  <c r="T156"/>
  <c r="T155"/>
  <c r="T154"/>
  <c r="T150"/>
  <c r="T149"/>
  <c r="T148"/>
  <c r="T147"/>
  <c r="T146"/>
  <c r="T145"/>
  <c r="T144"/>
  <c r="T143"/>
  <c r="T142"/>
  <c r="T141"/>
  <c r="T140"/>
  <c r="T139"/>
  <c r="T138"/>
  <c r="T137"/>
  <c r="T136"/>
  <c r="T135"/>
  <c r="T134"/>
  <c r="T133"/>
  <c r="T132"/>
  <c r="T131"/>
  <c r="T130"/>
  <c r="T129"/>
  <c r="T128"/>
  <c r="T127"/>
  <c r="T126"/>
  <c r="T125"/>
  <c r="T124"/>
  <c r="T123"/>
  <c r="T122"/>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2"/>
  <c r="T81"/>
  <c r="T80"/>
  <c r="T79"/>
  <c r="T78"/>
  <c r="T77"/>
  <c r="T76"/>
  <c r="T75"/>
  <c r="T74"/>
  <c r="T72"/>
  <c r="T71"/>
  <c r="T70"/>
  <c r="T69"/>
  <c r="T68"/>
  <c r="T67"/>
  <c r="T66"/>
  <c r="T65"/>
  <c r="T64"/>
  <c r="T63"/>
  <c r="T62"/>
  <c r="T61"/>
  <c r="T60"/>
  <c r="T59"/>
  <c r="T58"/>
  <c r="T57"/>
  <c r="T56"/>
  <c r="T55"/>
  <c r="T54"/>
  <c r="T53"/>
  <c r="T52"/>
  <c r="T51"/>
  <c r="T50"/>
  <c r="T49"/>
  <c r="T48"/>
  <c r="T47"/>
  <c r="T46"/>
  <c r="T45"/>
  <c r="T44"/>
  <c r="T43"/>
  <c r="T42"/>
  <c r="T40"/>
  <c r="T39"/>
  <c r="T38"/>
  <c r="T37"/>
  <c r="T36"/>
  <c r="T35"/>
  <c r="T34"/>
  <c r="T32"/>
  <c r="T31"/>
  <c r="T30"/>
  <c r="T29"/>
  <c r="T28"/>
  <c r="T27"/>
  <c r="T26"/>
  <c r="T25"/>
  <c r="T24"/>
  <c r="T23"/>
  <c r="T22"/>
  <c r="T21"/>
  <c r="T20"/>
  <c r="T19"/>
  <c r="T18"/>
  <c r="T17"/>
  <c r="T16"/>
  <c r="T15"/>
  <c r="T14"/>
  <c r="T13"/>
  <c r="T12"/>
  <c r="T11"/>
  <c r="T10"/>
  <c r="T8"/>
  <c r="T7"/>
  <c r="P51" i="56"/>
  <c r="J51" s="1"/>
  <c r="P52"/>
  <c r="J52" s="1"/>
  <c r="P53"/>
  <c r="J53" s="1"/>
  <c r="P54"/>
  <c r="J54" s="1"/>
  <c r="P55"/>
  <c r="J55" s="1"/>
  <c r="P56"/>
  <c r="J56" s="1"/>
  <c r="P57"/>
  <c r="J57" s="1"/>
  <c r="P58"/>
  <c r="J58" s="1"/>
  <c r="P59"/>
  <c r="J59" s="1"/>
  <c r="P60"/>
  <c r="J60" s="1"/>
  <c r="P61"/>
  <c r="J61" s="1"/>
  <c r="P62"/>
  <c r="J62" s="1"/>
  <c r="P63"/>
  <c r="J63" s="1"/>
  <c r="P64"/>
  <c r="J64" s="1"/>
  <c r="P65"/>
  <c r="J65" s="1"/>
  <c r="P66"/>
  <c r="J66" s="1"/>
  <c r="P67"/>
  <c r="J67" s="1"/>
  <c r="P68"/>
  <c r="J68" s="1"/>
  <c r="P69"/>
  <c r="J69" s="1"/>
  <c r="P70"/>
  <c r="J70" s="1"/>
  <c r="P71"/>
  <c r="J71" s="1"/>
  <c r="P72"/>
  <c r="J72" s="1"/>
  <c r="P73"/>
  <c r="J73" s="1"/>
  <c r="P74"/>
  <c r="J74" s="1"/>
  <c r="P3"/>
  <c r="P24"/>
  <c r="J24" s="1"/>
  <c r="P21"/>
  <c r="J21" s="1"/>
  <c r="P18"/>
  <c r="J18" s="1"/>
  <c r="P15"/>
  <c r="J15" s="1"/>
  <c r="P12"/>
  <c r="J12" s="1"/>
  <c r="P9"/>
  <c r="J9" s="1"/>
  <c r="P6"/>
  <c r="J6" s="1"/>
  <c r="J3"/>
  <c r="P28"/>
  <c r="M28" s="1"/>
  <c r="P29"/>
  <c r="M29" s="1"/>
  <c r="P30"/>
  <c r="M30" s="1"/>
  <c r="P31"/>
  <c r="M31" s="1"/>
  <c r="P32"/>
  <c r="M32" s="1"/>
  <c r="P33"/>
  <c r="M33" s="1"/>
  <c r="P34"/>
  <c r="M34" s="1"/>
  <c r="P35"/>
  <c r="M35" s="1"/>
  <c r="P36"/>
  <c r="M36" s="1"/>
  <c r="P37"/>
  <c r="M37" s="1"/>
  <c r="P38"/>
  <c r="M38" s="1"/>
  <c r="P39"/>
  <c r="M39" s="1"/>
  <c r="P40"/>
  <c r="M40" s="1"/>
  <c r="P41"/>
  <c r="M41" s="1"/>
  <c r="P42"/>
  <c r="M42" s="1"/>
  <c r="P43"/>
  <c r="M43" s="1"/>
  <c r="P44"/>
  <c r="M44" s="1"/>
  <c r="P45"/>
  <c r="M45" s="1"/>
  <c r="P46"/>
  <c r="M46" s="1"/>
  <c r="P47"/>
  <c r="M47" s="1"/>
  <c r="P48"/>
  <c r="M48" s="1"/>
  <c r="P49"/>
  <c r="M49" s="1"/>
  <c r="P50"/>
  <c r="M50" s="1"/>
  <c r="P27"/>
  <c r="M27" s="1"/>
  <c r="P4"/>
  <c r="J4" s="1"/>
  <c r="P5"/>
  <c r="J5" s="1"/>
  <c r="P7"/>
  <c r="J7" s="1"/>
  <c r="P8"/>
  <c r="J8" s="1"/>
  <c r="P10"/>
  <c r="J10" s="1"/>
  <c r="P11"/>
  <c r="J11" s="1"/>
  <c r="P13"/>
  <c r="J13" s="1"/>
  <c r="P14"/>
  <c r="J14" s="1"/>
  <c r="P16"/>
  <c r="J16" s="1"/>
  <c r="P17"/>
  <c r="J17" s="1"/>
  <c r="P19"/>
  <c r="J19" s="1"/>
  <c r="P20"/>
  <c r="J20" s="1"/>
  <c r="P22"/>
  <c r="J22" s="1"/>
  <c r="P23"/>
  <c r="J23" s="1"/>
  <c r="P25"/>
  <c r="J25" s="1"/>
  <c r="P26"/>
  <c r="J26" s="1"/>
  <c r="J28"/>
  <c r="J30"/>
  <c r="J32"/>
  <c r="J34"/>
  <c r="J36"/>
  <c r="J38"/>
  <c r="J40"/>
  <c r="J42"/>
  <c r="J44"/>
  <c r="J46"/>
  <c r="J48"/>
  <c r="J50"/>
  <c r="J49" l="1"/>
  <c r="J47"/>
  <c r="J45"/>
  <c r="J43"/>
  <c r="J41"/>
  <c r="J39"/>
  <c r="J37"/>
  <c r="J35"/>
  <c r="J33"/>
  <c r="J31"/>
  <c r="J29"/>
  <c r="J27"/>
  <c r="U4" i="61"/>
</calcChain>
</file>

<file path=xl/sharedStrings.xml><?xml version="1.0" encoding="utf-8"?>
<sst xmlns="http://schemas.openxmlformats.org/spreadsheetml/2006/main" count="976" uniqueCount="85">
  <si>
    <t>Position</t>
  </si>
  <si>
    <t>Replicate</t>
  </si>
  <si>
    <t>Run</t>
  </si>
  <si>
    <t>Hot</t>
  </si>
  <si>
    <t>NSB</t>
  </si>
  <si>
    <t>Concentration Code</t>
  </si>
  <si>
    <t>cold E2</t>
  </si>
  <si>
    <t>N</t>
  </si>
  <si>
    <t>S</t>
  </si>
  <si>
    <t>norethynodrel</t>
  </si>
  <si>
    <t>TB</t>
  </si>
  <si>
    <t>cold E2 (high)</t>
  </si>
  <si>
    <t>Run identification</t>
  </si>
  <si>
    <t>—</t>
  </si>
  <si>
    <t>Tube type</t>
  </si>
  <si>
    <t>Tube Code</t>
  </si>
  <si>
    <t>Test chem 1</t>
  </si>
  <si>
    <t>Test chem 2</t>
  </si>
  <si>
    <t>Test chem 3</t>
  </si>
  <si>
    <t>T1</t>
  </si>
  <si>
    <t>T2</t>
  </si>
  <si>
    <t>T3</t>
  </si>
  <si>
    <t>Total binding</t>
  </si>
  <si>
    <t>Non-specific binding</t>
  </si>
  <si>
    <t>Total radioligand added</t>
  </si>
  <si>
    <t>Raw dpm in the aliquot counted</t>
  </si>
  <si>
    <t>Octyltriethoxysilane</t>
  </si>
  <si>
    <t>solvent control/total binding*</t>
  </si>
  <si>
    <t>WP</t>
  </si>
  <si>
    <t xml:space="preserve">Usable dpm values calculated for entire tube </t>
  </si>
  <si>
    <t>Total hot added</t>
  </si>
  <si>
    <t>Laboratory name</t>
  </si>
  <si>
    <t>Date of scintillation counting for the run (MM/DD/YY)</t>
  </si>
  <si>
    <t>Run 1</t>
  </si>
  <si>
    <t>Run 2</t>
  </si>
  <si>
    <t>Run 3</t>
  </si>
  <si>
    <t>Cytosol protein concentration at production (mg/ml)</t>
  </si>
  <si>
    <t>Concentration of protein mixture added to assay tube (ug/100 ul)</t>
  </si>
  <si>
    <t>Should this value be used?</t>
  </si>
  <si>
    <t>If this value should not be used, explanation</t>
  </si>
  <si>
    <t>Usable dpm values calculated for entire tube</t>
  </si>
  <si>
    <t>Radiolabeled E2, Volume, uL</t>
  </si>
  <si>
    <t>Radiolabeled E2, final concentration 
in tube, nM</t>
  </si>
  <si>
    <t>Unlabeled E2, initial concentration, nM</t>
  </si>
  <si>
    <t>Unlabeled E2, volume , uL</t>
  </si>
  <si>
    <t>Unlabeled E2, final concentration
 in tube, nM</t>
  </si>
  <si>
    <t>Buffer volume, uL</t>
  </si>
  <si>
    <t>Receptor volume, uL</t>
  </si>
  <si>
    <t xml:space="preserve">Final incubation volume, uL </t>
  </si>
  <si>
    <t>Volume of EtOH added to HAP pellet, mL</t>
  </si>
  <si>
    <t>Volume of filtrate counted, mL</t>
  </si>
  <si>
    <t>Radiolabeled E2, initial concentration, nM</t>
  </si>
  <si>
    <t>Competitor Initial Concentration, molar</t>
  </si>
  <si>
    <t>Volume of uterine Cytosol prep, uL</t>
  </si>
  <si>
    <t xml:space="preserve">Buffer Volume, uL </t>
  </si>
  <si>
    <t>Radiolabled E2, Volume, uL</t>
  </si>
  <si>
    <t xml:space="preserve">Competitor Volume, uL </t>
  </si>
  <si>
    <t xml:space="preserve">Final Incubation Volume, uL </t>
  </si>
  <si>
    <t>Competitor final concentration, logM</t>
  </si>
  <si>
    <t>Date of initiation of incubation (MM/DD/YY)</t>
  </si>
  <si>
    <t>Volume of scintillation fluid used per tube (ml)</t>
  </si>
  <si>
    <t>Cytosol batch identifier</t>
  </si>
  <si>
    <t xml:space="preserve">Solvent in Buffer Control Volume, uL </t>
  </si>
  <si>
    <t>890. 1250 ER Binding Assay</t>
  </si>
  <si>
    <t>890. 1250 ER Binding Assay    Saturation Data</t>
  </si>
  <si>
    <t>890. 1250 Estrogen Receptor Binding Assay  Data Entry Spread Sheet</t>
  </si>
  <si>
    <r>
      <t>Instructions for Data Entry</t>
    </r>
    <r>
      <rPr>
        <sz val="12"/>
        <color rgb="FF000000"/>
        <rFont val="Times New Roman"/>
        <family val="1"/>
      </rPr>
      <t xml:space="preserve"> </t>
    </r>
  </si>
  <si>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</si>
  <si>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</si>
  <si>
    <t xml:space="preserve"> </t>
  </si>
  <si>
    <r>
      <t>Ligand Concentrations and Assay Tube Volumes</t>
    </r>
    <r>
      <rPr>
        <sz val="12"/>
        <color rgb="FF000000"/>
        <rFont val="Times New Roman"/>
        <family val="1"/>
      </rPr>
      <t xml:space="preserve">:   If the Test Guideline is followed as written, the default values in the Assay Tube Layout sections accurately describe the contents of the individual tubes.  If for some reason  adjustments were made by the user (volumes, concentrations, etc.), change the Assay Tube Layout appropriately to record the actual contents.  For example, if the highest concentration of test chemical that could be made up as an intermediate solution was 1.6E-2 M rather than 5.0E-2 M, the user might need to change the "Competitor Initial Concentration, molar" values for those replicates.     </t>
    </r>
  </si>
  <si>
    <r>
      <t xml:space="preserve">NOTE 1:  </t>
    </r>
    <r>
      <rPr>
        <sz val="12"/>
        <color rgb="FF000000"/>
        <rFont val="Times New Roman"/>
        <family val="1"/>
      </rPr>
      <t xml:space="preserve">For both the saturation and competition data spreadsheets, some of the columns contain calculated values that can serve as checks for data entry.  Avoid changing these calculated columns.   </t>
    </r>
  </si>
  <si>
    <r>
      <t xml:space="preserve">NOTE2:  </t>
    </r>
    <r>
      <rPr>
        <sz val="12"/>
        <color rgb="FF000000"/>
        <rFont val="Times New Roman"/>
        <family val="1"/>
      </rPr>
      <t xml:space="preserve">For the competition spreadsheet, in the  solvent control/total binding * cells, the  Solvent in Buffer Control  Volume column is used instead of the Competitor Volume column.  This control reflects  the highest concentration of solvent (s) found in the  final test chemical  assay tubes.   The recommended maximum % of ethanol in the assay tubes is 3%.  The recommended maximum % of DMSO in the assay tubes is 10%.    </t>
    </r>
  </si>
  <si>
    <t>Please enter data in the following spreadsheets:</t>
  </si>
  <si>
    <t>Saturation Data</t>
  </si>
  <si>
    <t>Compet data</t>
  </si>
  <si>
    <t>Study ID</t>
  </si>
  <si>
    <t>Saturation Binding Experiment: Run IDs</t>
  </si>
  <si>
    <t>Competitive Binding Experiment: Run IDs</t>
  </si>
  <si>
    <t>Compet Run ID Information</t>
  </si>
  <si>
    <t>Satn Run ID Information</t>
  </si>
  <si>
    <r>
      <t xml:space="preserve">Saturation Data: </t>
    </r>
    <r>
      <rPr>
        <sz val="12"/>
        <color rgb="FF000000"/>
        <rFont val="Times New Roman"/>
        <family val="1"/>
      </rPr>
      <t xml:space="preserve">Aqua blue denotes information to be provided by user. Light blue denotes default values.  May be changed by user. </t>
    </r>
  </si>
  <si>
    <r>
      <t xml:space="preserve">Compet Data :  </t>
    </r>
    <r>
      <rPr>
        <sz val="12"/>
        <color rgb="FF000000"/>
        <rFont val="Times New Roman"/>
        <family val="1"/>
      </rPr>
      <t xml:space="preserve">The "Compet data" sheet can handle as many as three test chemicals plus the standards (non-radiolabeled estradiol, a weak positive, and a negative control) in one run.  Unused blocks of data may be left blank.   If additional chemicals are tested in a single run,  add the appropriate additional rows and data to both the "Compet data" sheet and the "Compet Run ID Information" sheet. </t>
    </r>
  </si>
  <si>
    <r>
      <t>General Notes:</t>
    </r>
    <r>
      <rPr>
        <u/>
        <sz val="12"/>
        <color rgb="FF000000"/>
        <rFont val="Times New Roman"/>
        <family val="1"/>
      </rPr>
      <t xml:space="preserve">  </t>
    </r>
    <r>
      <rPr>
        <sz val="12"/>
        <color rgb="FF000000"/>
        <rFont val="Times New Roman"/>
        <family val="1"/>
      </rPr>
      <t xml:space="preserve">Column headings may specify units of measure.   Please report values in the units indicated.  Do not change the column headings or add another column with different units.   When entering data into spreadsheet cells, please do not include units of measure in the same cell with the data values. Please do not merge cells even if the same information applies to adjacent cells.  Instead, copy the contents of one cell to the next. If a field is not applicable, please leave the field blank unless otherwise instructed.
Enter data in the darker-blue cells.   Lighter-blue areas denote cells with default values that may be changed by the user.  Notes should be added in the lighter-blue cells marked "If this value should not be used, explanation" if specific data points that were collected should be ignored due to known errors. </t>
    </r>
  </si>
  <si>
    <t>These spreadsheets have been designed specifically for the Estrogen Receptor Binding Assay Using Rat Uterine Cytosol as described in Test Guideline 890.1250, in the U.S. EPA's Endocrine Disruptor Screening Program.</t>
  </si>
</sst>
</file>

<file path=xl/styles.xml><?xml version="1.0" encoding="utf-8"?>
<styleSheet xmlns="http://schemas.openxmlformats.org/spreadsheetml/2006/main">
  <numFmts count="9">
    <numFmt numFmtId="164" formatCode="0.0"/>
    <numFmt numFmtId="165" formatCode="0.0E+00"/>
    <numFmt numFmtId="166" formatCode="#;?;?"/>
    <numFmt numFmtId="167" formatCode="0.0000"/>
    <numFmt numFmtId="168" formatCode="0.00000E+00"/>
    <numFmt numFmtId="169" formatCode="0.000000"/>
    <numFmt numFmtId="170" formatCode="0.0000000000"/>
    <numFmt numFmtId="171" formatCode="[$-409]d\-mmm\-yyyy;@"/>
    <numFmt numFmtId="172" formatCode="0.000"/>
  </numFmts>
  <fonts count="43">
    <font>
      <sz val="10"/>
      <name val="Arial"/>
    </font>
    <font>
      <sz val="11"/>
      <color theme="1"/>
      <name val="Calibri"/>
      <family val="2"/>
      <scheme val="minor"/>
    </font>
    <font>
      <sz val="10"/>
      <name val="Arial"/>
      <family val="2"/>
    </font>
    <font>
      <sz val="9"/>
      <name val="Geneva"/>
    </font>
    <font>
      <b/>
      <sz val="10"/>
      <name val="Arial"/>
      <family val="2"/>
    </font>
    <font>
      <sz val="9"/>
      <name val="Arial"/>
      <family val="2"/>
    </font>
    <font>
      <sz val="10"/>
      <name val="MS Sans Serif"/>
      <family val="2"/>
    </font>
    <font>
      <sz val="10"/>
      <color indexed="8"/>
      <name val="Arial"/>
      <family val="2"/>
    </font>
    <font>
      <b/>
      <sz val="9"/>
      <name val="Arial"/>
      <family val="2"/>
    </font>
    <font>
      <sz val="8"/>
      <name val="Arial"/>
      <family val="2"/>
    </font>
    <font>
      <b/>
      <sz val="10"/>
      <color indexed="8"/>
      <name val="Arial"/>
      <family val="2"/>
    </font>
    <font>
      <sz val="10"/>
      <color indexed="8"/>
      <name val="Arial"/>
      <family val="2"/>
    </font>
    <font>
      <b/>
      <i/>
      <sz val="12"/>
      <color indexed="8"/>
      <name val="Arial"/>
      <family val="2"/>
    </font>
    <font>
      <b/>
      <i/>
      <sz val="12"/>
      <name val="Arial"/>
      <family val="2"/>
    </font>
    <font>
      <sz val="10"/>
      <name val="Arial"/>
      <family val="2"/>
    </font>
    <font>
      <b/>
      <sz val="12"/>
      <name val="Arial"/>
      <family val="2"/>
    </font>
    <font>
      <b/>
      <i/>
      <sz val="12"/>
      <color indexed="8"/>
      <name val="Arial"/>
      <family val="2"/>
    </font>
    <font>
      <b/>
      <i/>
      <sz val="8"/>
      <name val="Arial"/>
      <family val="2"/>
    </font>
    <font>
      <b/>
      <sz val="12"/>
      <color indexed="8"/>
      <name val="Arial"/>
      <family val="2"/>
    </font>
    <font>
      <b/>
      <i/>
      <sz val="8"/>
      <color indexed="8"/>
      <name val="Arial"/>
      <family val="2"/>
    </font>
    <font>
      <b/>
      <i/>
      <sz val="10"/>
      <color indexed="8"/>
      <name val="Arial"/>
      <family val="2"/>
    </font>
    <font>
      <sz val="12"/>
      <color indexed="8"/>
      <name val="Arial"/>
      <family val="2"/>
    </font>
    <font>
      <sz val="11"/>
      <name val="Arial"/>
      <family val="2"/>
    </font>
    <font>
      <sz val="12"/>
      <name val="Arial"/>
      <family val="2"/>
    </font>
    <font>
      <sz val="12"/>
      <color indexed="8"/>
      <name val="Arial"/>
      <family val="2"/>
    </font>
    <font>
      <sz val="10"/>
      <name val="Arial"/>
      <family val="2"/>
    </font>
    <font>
      <i/>
      <sz val="9"/>
      <name val="Arial"/>
      <family val="2"/>
    </font>
    <font>
      <sz val="10"/>
      <name val="Times New Roman"/>
      <family val="1"/>
    </font>
    <font>
      <b/>
      <sz val="12"/>
      <name val="Times New Roman"/>
      <family val="1"/>
    </font>
    <font>
      <b/>
      <sz val="12"/>
      <color indexed="8"/>
      <name val="Times New Roman"/>
      <family val="1"/>
    </font>
    <font>
      <b/>
      <sz val="10"/>
      <color indexed="8"/>
      <name val="Times New Roman"/>
      <family val="1"/>
    </font>
    <font>
      <sz val="10"/>
      <color indexed="8"/>
      <name val="Times New Roman"/>
      <family val="1"/>
    </font>
    <font>
      <b/>
      <sz val="10"/>
      <name val="Times New Roman"/>
      <family val="1"/>
    </font>
    <font>
      <sz val="12"/>
      <name val="Times New Roman"/>
      <family val="1"/>
    </font>
    <font>
      <sz val="12"/>
      <color indexed="8"/>
      <name val="Times New Roman"/>
      <family val="1"/>
    </font>
    <font>
      <b/>
      <sz val="14"/>
      <name val="Arial"/>
      <family val="2"/>
    </font>
    <font>
      <b/>
      <sz val="14"/>
      <color rgb="FF000000"/>
      <name val="Times New Roman"/>
      <family val="1"/>
    </font>
    <font>
      <b/>
      <sz val="12"/>
      <color rgb="FF000000"/>
      <name val="Times New Roman"/>
      <family val="1"/>
    </font>
    <font>
      <sz val="12"/>
      <color rgb="FF000000"/>
      <name val="Times New Roman"/>
      <family val="1"/>
    </font>
    <font>
      <u/>
      <sz val="12"/>
      <color rgb="FF000000"/>
      <name val="Times New Roman"/>
      <family val="1"/>
    </font>
    <font>
      <b/>
      <i/>
      <u/>
      <sz val="12"/>
      <color rgb="FF000000"/>
      <name val="Times New Roman"/>
      <family val="1"/>
    </font>
    <font>
      <b/>
      <sz val="14"/>
      <name val="Times New Roman"/>
      <family val="1"/>
    </font>
    <font>
      <b/>
      <u/>
      <sz val="12"/>
      <color rgb="FF000000"/>
      <name val="Times New Roman"/>
      <family val="1"/>
    </font>
  </fonts>
  <fills count="15">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41"/>
        <bgColor indexed="8"/>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44"/>
        <bgColor indexed="8"/>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rgb="FFCCFFFF"/>
        <bgColor indexed="8"/>
      </patternFill>
    </fill>
    <fill>
      <patternFill patternType="solid">
        <fgColor theme="0"/>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medium">
        <color indexed="64"/>
      </right>
      <top/>
      <bottom style="thin">
        <color indexed="22"/>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right style="medium">
        <color indexed="64"/>
      </right>
      <top style="medium">
        <color indexed="64"/>
      </top>
      <bottom style="thin">
        <color indexed="22"/>
      </bottom>
      <diagonal/>
    </border>
    <border>
      <left/>
      <right style="medium">
        <color indexed="64"/>
      </right>
      <top style="thin">
        <color indexed="22"/>
      </top>
      <bottom style="thin">
        <color indexed="22"/>
      </bottom>
      <diagonal/>
    </border>
    <border>
      <left/>
      <right style="thin">
        <color indexed="22"/>
      </right>
      <top/>
      <bottom style="thin">
        <color indexed="22"/>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medium">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medium">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22"/>
      </right>
      <top style="medium">
        <color indexed="64"/>
      </top>
      <bottom/>
      <diagonal/>
    </border>
    <border>
      <left/>
      <right style="thin">
        <color indexed="22"/>
      </right>
      <top/>
      <bottom/>
      <diagonal/>
    </border>
    <border>
      <left/>
      <right style="thin">
        <color indexed="22"/>
      </right>
      <top/>
      <bottom style="medium">
        <color indexed="64"/>
      </bottom>
      <diagonal/>
    </border>
    <border>
      <left style="medium">
        <color indexed="64"/>
      </left>
      <right style="medium">
        <color indexed="64"/>
      </right>
      <top style="thin">
        <color indexed="22"/>
      </top>
      <bottom style="medium">
        <color theme="0" tint="-0.24994659260841701"/>
      </bottom>
      <diagonal/>
    </border>
    <border>
      <left/>
      <right style="thin">
        <color indexed="22"/>
      </right>
      <top style="thin">
        <color indexed="22"/>
      </top>
      <bottom style="medium">
        <color theme="0" tint="-0.24994659260841701"/>
      </bottom>
      <diagonal/>
    </border>
    <border>
      <left style="thin">
        <color indexed="22"/>
      </left>
      <right style="thin">
        <color indexed="22"/>
      </right>
      <top style="thin">
        <color indexed="22"/>
      </top>
      <bottom style="medium">
        <color theme="0" tint="-0.24994659260841701"/>
      </bottom>
      <diagonal/>
    </border>
    <border>
      <left style="thin">
        <color indexed="22"/>
      </left>
      <right style="medium">
        <color indexed="64"/>
      </right>
      <top style="thin">
        <color indexed="22"/>
      </top>
      <bottom style="medium">
        <color theme="0" tint="-0.24994659260841701"/>
      </bottom>
      <diagonal/>
    </border>
    <border>
      <left style="medium">
        <color indexed="64"/>
      </left>
      <right style="thin">
        <color indexed="22"/>
      </right>
      <top style="thin">
        <color indexed="22"/>
      </top>
      <bottom style="medium">
        <color theme="0" tint="-0.24994659260841701"/>
      </bottom>
      <diagonal/>
    </border>
    <border>
      <left style="thin">
        <color indexed="22"/>
      </left>
      <right style="thin">
        <color indexed="64"/>
      </right>
      <top style="medium">
        <color indexed="64"/>
      </top>
      <bottom style="thin">
        <color indexed="22"/>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int="-0.24994659260841701"/>
      </top>
      <bottom style="medium">
        <color indexed="64"/>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22"/>
      </right>
      <top style="medium">
        <color indexed="64"/>
      </top>
      <bottom style="thin">
        <color theme="0" tint="-0.24994659260841701"/>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theme="0" tint="-0.2499465926084170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thin">
        <color theme="0" tint="-0.24994659260841701"/>
      </left>
      <right style="thin">
        <color theme="0" tint="-0.24994659260841701"/>
      </right>
      <top style="thin">
        <color indexed="64"/>
      </top>
      <bottom/>
      <diagonal/>
    </border>
    <border>
      <left/>
      <right style="medium">
        <color indexed="64"/>
      </right>
      <top/>
      <bottom style="thin">
        <color theme="0" tint="-0.24994659260841701"/>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22"/>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2">
    <xf numFmtId="0" fontId="0" fillId="0" borderId="0"/>
    <xf numFmtId="0" fontId="6" fillId="0" borderId="0"/>
    <xf numFmtId="0" fontId="7" fillId="0" borderId="0"/>
    <xf numFmtId="0" fontId="7" fillId="0" borderId="0"/>
    <xf numFmtId="0" fontId="6" fillId="0" borderId="0"/>
    <xf numFmtId="0" fontId="3" fillId="0" borderId="0"/>
    <xf numFmtId="0" fontId="7" fillId="0" borderId="0"/>
    <xf numFmtId="0" fontId="2" fillId="0" borderId="0"/>
    <xf numFmtId="0" fontId="6" fillId="0" borderId="0"/>
    <xf numFmtId="0" fontId="3" fillId="0" borderId="0"/>
    <xf numFmtId="0" fontId="1" fillId="0" borderId="0"/>
    <xf numFmtId="0" fontId="1" fillId="0" borderId="0"/>
  </cellStyleXfs>
  <cellXfs count="432">
    <xf numFmtId="0" fontId="0" fillId="0" borderId="0" xfId="0"/>
    <xf numFmtId="0" fontId="5" fillId="0" borderId="0" xfId="9" applyFont="1" applyProtection="1">
      <protection locked="0"/>
    </xf>
    <xf numFmtId="0" fontId="5" fillId="0" borderId="0" xfId="9" applyFont="1" applyAlignment="1" applyProtection="1">
      <alignment horizontal="center"/>
      <protection locked="0"/>
    </xf>
    <xf numFmtId="0" fontId="5" fillId="0" borderId="0" xfId="9" applyFont="1" applyFill="1" applyAlignment="1" applyProtection="1">
      <alignment horizontal="center"/>
      <protection locked="0"/>
    </xf>
    <xf numFmtId="164" fontId="5" fillId="0" borderId="0" xfId="9" applyNumberFormat="1" applyFont="1" applyProtection="1">
      <protection locked="0"/>
    </xf>
    <xf numFmtId="0" fontId="5" fillId="0" borderId="0" xfId="9" applyFont="1" applyFill="1" applyProtection="1">
      <protection locked="0"/>
    </xf>
    <xf numFmtId="0" fontId="5" fillId="0" borderId="0" xfId="9" applyFont="1" applyBorder="1" applyAlignment="1" applyProtection="1">
      <alignment horizontal="center"/>
      <protection locked="0"/>
    </xf>
    <xf numFmtId="0" fontId="5" fillId="0" borderId="0" xfId="9" applyFont="1" applyFill="1" applyBorder="1" applyAlignment="1" applyProtection="1">
      <alignment horizontal="center"/>
      <protection locked="0"/>
    </xf>
    <xf numFmtId="0" fontId="5" fillId="0" borderId="0" xfId="9" applyFont="1" applyBorder="1" applyProtection="1">
      <protection locked="0"/>
    </xf>
    <xf numFmtId="0" fontId="5" fillId="0" borderId="0" xfId="9" applyFont="1" applyAlignment="1" applyProtection="1">
      <alignment horizontal="right"/>
      <protection locked="0"/>
    </xf>
    <xf numFmtId="0" fontId="9" fillId="0" borderId="0" xfId="9" applyFont="1" applyBorder="1" applyAlignment="1" applyProtection="1">
      <alignment horizontal="center"/>
      <protection locked="0"/>
    </xf>
    <xf numFmtId="1" fontId="5" fillId="0" borderId="0" xfId="9" applyNumberFormat="1" applyFont="1" applyAlignment="1" applyProtection="1">
      <alignment horizontal="center"/>
      <protection locked="0"/>
    </xf>
    <xf numFmtId="0" fontId="5" fillId="0" borderId="0" xfId="9" applyFont="1" applyBorder="1" applyAlignment="1" applyProtection="1">
      <protection locked="0"/>
    </xf>
    <xf numFmtId="0" fontId="5" fillId="0" borderId="0" xfId="9" applyFont="1" applyFill="1" applyBorder="1" applyProtection="1">
      <protection locked="0"/>
    </xf>
    <xf numFmtId="0" fontId="17" fillId="0" borderId="0" xfId="9" applyFont="1" applyBorder="1" applyAlignment="1" applyProtection="1">
      <alignment horizontal="center"/>
      <protection locked="0"/>
    </xf>
    <xf numFmtId="0" fontId="15" fillId="0" borderId="0" xfId="9" applyFont="1" applyFill="1" applyBorder="1" applyAlignment="1" applyProtection="1">
      <alignment horizontal="center"/>
      <protection locked="0"/>
    </xf>
    <xf numFmtId="0" fontId="17" fillId="0" borderId="0" xfId="9" applyFont="1" applyFill="1" applyBorder="1" applyAlignment="1" applyProtection="1">
      <alignment horizontal="center"/>
      <protection locked="0"/>
    </xf>
    <xf numFmtId="0" fontId="7" fillId="4" borderId="8" xfId="4" applyFont="1" applyFill="1" applyBorder="1" applyAlignment="1" applyProtection="1">
      <alignment horizontal="center" wrapText="1"/>
      <protection locked="0"/>
    </xf>
    <xf numFmtId="0" fontId="7" fillId="4" borderId="8" xfId="4" applyFont="1" applyFill="1" applyBorder="1" applyAlignment="1" applyProtection="1">
      <alignment wrapText="1"/>
      <protection locked="0"/>
    </xf>
    <xf numFmtId="0" fontId="7" fillId="0" borderId="1" xfId="4" applyFont="1" applyFill="1" applyBorder="1" applyAlignment="1" applyProtection="1">
      <alignment wrapText="1"/>
      <protection locked="0"/>
    </xf>
    <xf numFmtId="164" fontId="5" fillId="0" borderId="0" xfId="9" applyNumberFormat="1" applyFont="1" applyBorder="1" applyProtection="1">
      <protection locked="0"/>
    </xf>
    <xf numFmtId="0" fontId="5" fillId="0" borderId="0" xfId="9" applyFont="1" applyBorder="1" applyAlignment="1" applyProtection="1">
      <alignment horizontal="right"/>
      <protection locked="0"/>
    </xf>
    <xf numFmtId="0" fontId="7" fillId="0" borderId="0" xfId="9" applyFont="1" applyFill="1" applyBorder="1" applyAlignment="1" applyProtection="1">
      <alignment wrapText="1"/>
      <protection locked="0"/>
    </xf>
    <xf numFmtId="167" fontId="5" fillId="0" borderId="0" xfId="9" applyNumberFormat="1" applyFont="1" applyBorder="1" applyProtection="1">
      <protection locked="0"/>
    </xf>
    <xf numFmtId="0" fontId="0" fillId="0" borderId="0" xfId="0" applyBorder="1" applyAlignment="1" applyProtection="1">
      <protection locked="0"/>
    </xf>
    <xf numFmtId="0" fontId="2" fillId="0" borderId="0" xfId="7" applyFill="1" applyBorder="1" applyAlignment="1" applyProtection="1">
      <alignment horizontal="right"/>
      <protection locked="0"/>
    </xf>
    <xf numFmtId="0" fontId="9" fillId="0" borderId="7" xfId="9" applyFont="1" applyBorder="1" applyAlignment="1" applyProtection="1">
      <alignment horizontal="center"/>
      <protection locked="0"/>
    </xf>
    <xf numFmtId="0" fontId="5" fillId="0" borderId="0" xfId="9" applyFont="1" applyFill="1" applyBorder="1" applyAlignment="1" applyProtection="1">
      <protection locked="0"/>
    </xf>
    <xf numFmtId="0" fontId="5" fillId="0" borderId="7" xfId="9" applyFont="1" applyBorder="1" applyProtection="1">
      <protection locked="0"/>
    </xf>
    <xf numFmtId="0" fontId="2" fillId="0" borderId="0" xfId="7" applyFont="1" applyFill="1" applyBorder="1" applyAlignment="1" applyProtection="1">
      <alignment horizontal="right"/>
      <protection locked="0"/>
    </xf>
    <xf numFmtId="11" fontId="5" fillId="0" borderId="0" xfId="9" applyNumberFormat="1" applyFont="1" applyBorder="1" applyAlignment="1" applyProtection="1">
      <alignment horizontal="right"/>
      <protection locked="0"/>
    </xf>
    <xf numFmtId="0" fontId="0" fillId="0" borderId="0" xfId="0" applyFill="1" applyBorder="1" applyAlignment="1" applyProtection="1">
      <protection locked="0"/>
    </xf>
    <xf numFmtId="0" fontId="8" fillId="0" borderId="0" xfId="9" applyFont="1" applyBorder="1" applyAlignment="1" applyProtection="1">
      <protection locked="0"/>
    </xf>
    <xf numFmtId="169" fontId="5" fillId="0" borderId="0" xfId="9" applyNumberFormat="1" applyFont="1" applyAlignment="1" applyProtection="1">
      <alignment horizontal="right"/>
      <protection locked="0"/>
    </xf>
    <xf numFmtId="0" fontId="7" fillId="4" borderId="9" xfId="4" applyFont="1" applyFill="1" applyBorder="1" applyAlignment="1" applyProtection="1">
      <alignment horizontal="center" wrapText="1"/>
      <protection locked="0"/>
    </xf>
    <xf numFmtId="0" fontId="7" fillId="4" borderId="9" xfId="4" applyFont="1" applyFill="1" applyBorder="1" applyAlignment="1" applyProtection="1">
      <alignment wrapText="1"/>
      <protection locked="0"/>
    </xf>
    <xf numFmtId="0" fontId="11" fillId="0" borderId="0" xfId="6" applyFont="1" applyFill="1" applyAlignment="1" applyProtection="1">
      <alignment horizontal="center"/>
      <protection locked="0"/>
    </xf>
    <xf numFmtId="164" fontId="5" fillId="0" borderId="0" xfId="9" quotePrefix="1" applyNumberFormat="1" applyFont="1" applyFill="1" applyBorder="1" applyAlignment="1" applyProtection="1">
      <alignment horizontal="center"/>
      <protection locked="0"/>
    </xf>
    <xf numFmtId="0" fontId="7" fillId="0" borderId="0" xfId="9" applyFont="1" applyFill="1" applyBorder="1" applyAlignment="1" applyProtection="1">
      <alignment horizontal="right" wrapText="1"/>
      <protection locked="0"/>
    </xf>
    <xf numFmtId="0" fontId="14" fillId="0" borderId="0" xfId="3" applyFont="1" applyAlignment="1" applyProtection="1">
      <alignment horizontal="center"/>
      <protection locked="0"/>
    </xf>
    <xf numFmtId="0" fontId="11" fillId="0" borderId="0" xfId="3" applyFont="1" applyAlignment="1" applyProtection="1">
      <alignment horizontal="center"/>
      <protection locked="0"/>
    </xf>
    <xf numFmtId="0" fontId="10" fillId="0" borderId="0" xfId="3" applyFont="1" applyProtection="1">
      <protection locked="0"/>
    </xf>
    <xf numFmtId="0" fontId="7" fillId="0" borderId="0" xfId="3" applyProtection="1">
      <protection locked="0"/>
    </xf>
    <xf numFmtId="0" fontId="7" fillId="0" borderId="0" xfId="3" applyAlignment="1" applyProtection="1">
      <alignment wrapText="1"/>
      <protection locked="0"/>
    </xf>
    <xf numFmtId="164" fontId="7" fillId="0" borderId="0" xfId="3" applyNumberFormat="1" applyProtection="1">
      <protection locked="0"/>
    </xf>
    <xf numFmtId="0" fontId="11" fillId="0" borderId="0" xfId="3" applyFont="1" applyBorder="1" applyAlignment="1" applyProtection="1">
      <alignment horizontal="center"/>
      <protection locked="0"/>
    </xf>
    <xf numFmtId="0" fontId="7" fillId="0" borderId="0" xfId="3" applyBorder="1" applyProtection="1">
      <protection locked="0"/>
    </xf>
    <xf numFmtId="164" fontId="7" fillId="0" borderId="0" xfId="3" applyNumberFormat="1" applyFill="1" applyBorder="1" applyProtection="1">
      <protection locked="0"/>
    </xf>
    <xf numFmtId="0" fontId="7" fillId="0" borderId="0" xfId="3" applyFill="1" applyBorder="1" applyProtection="1">
      <protection locked="0"/>
    </xf>
    <xf numFmtId="0" fontId="16" fillId="0" borderId="0" xfId="3" applyFont="1" applyBorder="1" applyAlignment="1" applyProtection="1">
      <alignment horizontal="center" textRotation="90" wrapText="1"/>
      <protection locked="0"/>
    </xf>
    <xf numFmtId="0" fontId="19" fillId="0" borderId="0" xfId="3" applyFont="1" applyAlignment="1" applyProtection="1">
      <alignment horizontal="center" textRotation="90" wrapText="1"/>
      <protection locked="0"/>
    </xf>
    <xf numFmtId="0" fontId="19" fillId="0" borderId="0" xfId="3" applyFont="1" applyFill="1" applyBorder="1" applyAlignment="1" applyProtection="1">
      <alignment horizontal="center" wrapText="1"/>
      <protection locked="0"/>
    </xf>
    <xf numFmtId="164" fontId="19" fillId="0" borderId="0" xfId="3" applyNumberFormat="1" applyFont="1" applyFill="1" applyBorder="1" applyAlignment="1" applyProtection="1">
      <alignment horizontal="center" wrapText="1"/>
      <protection locked="0"/>
    </xf>
    <xf numFmtId="0" fontId="19" fillId="0" borderId="0" xfId="3" applyFont="1" applyFill="1" applyBorder="1" applyAlignment="1" applyProtection="1">
      <alignment horizontal="center" textRotation="90" wrapText="1"/>
      <protection locked="0"/>
    </xf>
    <xf numFmtId="1" fontId="7" fillId="0" borderId="0" xfId="3" applyNumberFormat="1" applyBorder="1" applyProtection="1">
      <protection locked="0"/>
    </xf>
    <xf numFmtId="164" fontId="7" fillId="0" borderId="0" xfId="3" applyNumberFormat="1" applyBorder="1" applyProtection="1">
      <protection locked="0"/>
    </xf>
    <xf numFmtId="0" fontId="2" fillId="0" borderId="0" xfId="3" applyFont="1" applyFill="1" applyBorder="1" applyProtection="1">
      <protection locked="0"/>
    </xf>
    <xf numFmtId="164" fontId="2" fillId="0" borderId="0" xfId="3" applyNumberFormat="1" applyFont="1" applyFill="1" applyBorder="1" applyProtection="1">
      <protection locked="0"/>
    </xf>
    <xf numFmtId="0" fontId="7" fillId="0" borderId="0" xfId="3" applyFont="1" applyFill="1" applyBorder="1" applyProtection="1">
      <protection locked="0"/>
    </xf>
    <xf numFmtId="1" fontId="7" fillId="0" borderId="0" xfId="3" applyNumberFormat="1" applyBorder="1" applyAlignment="1" applyProtection="1">
      <alignment vertical="justify"/>
      <protection locked="0"/>
    </xf>
    <xf numFmtId="164" fontId="7" fillId="0" borderId="0" xfId="3" applyNumberFormat="1" applyFill="1" applyBorder="1" applyAlignment="1" applyProtection="1">
      <alignment vertical="justify"/>
      <protection locked="0"/>
    </xf>
    <xf numFmtId="0" fontId="7" fillId="0" borderId="0" xfId="3" applyAlignment="1" applyProtection="1">
      <alignment vertical="justify"/>
      <protection locked="0"/>
    </xf>
    <xf numFmtId="164" fontId="7" fillId="0" borderId="0" xfId="3" applyNumberFormat="1" applyAlignment="1" applyProtection="1">
      <alignment vertical="justify"/>
      <protection locked="0"/>
    </xf>
    <xf numFmtId="165" fontId="11" fillId="0" borderId="0" xfId="3" applyNumberFormat="1" applyFont="1" applyBorder="1" applyAlignment="1" applyProtection="1">
      <alignment horizontal="center"/>
      <protection locked="0"/>
    </xf>
    <xf numFmtId="0" fontId="7" fillId="0" borderId="0" xfId="3" applyBorder="1" applyAlignment="1" applyProtection="1">
      <alignment wrapText="1"/>
      <protection locked="0"/>
    </xf>
    <xf numFmtId="0" fontId="7" fillId="0" borderId="1" xfId="3" applyBorder="1" applyProtection="1">
      <protection locked="0"/>
    </xf>
    <xf numFmtId="164" fontId="7" fillId="0" borderId="0" xfId="3" applyNumberFormat="1" applyFill="1" applyBorder="1" applyAlignment="1" applyProtection="1">
      <alignment vertical="center"/>
      <protection locked="0"/>
    </xf>
    <xf numFmtId="0" fontId="5" fillId="0" borderId="0" xfId="9" applyFont="1" applyFill="1" applyBorder="1" applyProtection="1"/>
    <xf numFmtId="0" fontId="6" fillId="0" borderId="0" xfId="1" applyFill="1" applyBorder="1" applyAlignment="1" applyProtection="1">
      <alignment horizontal="right"/>
      <protection locked="0"/>
    </xf>
    <xf numFmtId="0" fontId="4" fillId="0" borderId="0" xfId="7" applyFont="1" applyFill="1" applyBorder="1" applyAlignment="1" applyProtection="1">
      <alignment horizontal="right"/>
      <protection locked="0"/>
    </xf>
    <xf numFmtId="0" fontId="0" fillId="0" borderId="0" xfId="0" applyBorder="1" applyAlignment="1" applyProtection="1">
      <alignment horizontal="left" vertical="center"/>
      <protection locked="0"/>
    </xf>
    <xf numFmtId="0" fontId="23" fillId="0" borderId="0" xfId="9" applyFont="1" applyBorder="1" applyAlignment="1" applyProtection="1">
      <alignment horizontal="left" vertical="center"/>
      <protection locked="0"/>
    </xf>
    <xf numFmtId="1" fontId="14" fillId="0" borderId="0" xfId="9" applyNumberFormat="1" applyFont="1" applyFill="1" applyBorder="1" applyAlignment="1" applyProtection="1">
      <alignment horizontal="right"/>
      <protection locked="0"/>
    </xf>
    <xf numFmtId="0" fontId="23" fillId="0" borderId="0" xfId="9" applyFont="1" applyFill="1" applyBorder="1" applyAlignment="1" applyProtection="1">
      <alignment horizontal="left" vertical="center"/>
      <protection locked="0"/>
    </xf>
    <xf numFmtId="0" fontId="14" fillId="0" borderId="0" xfId="9" applyFont="1" applyFill="1" applyBorder="1" applyAlignment="1" applyProtection="1">
      <protection locked="0"/>
    </xf>
    <xf numFmtId="167" fontId="14" fillId="0" borderId="0" xfId="9" applyNumberFormat="1" applyFont="1" applyFill="1" applyBorder="1" applyAlignment="1" applyProtection="1">
      <protection locked="0"/>
    </xf>
    <xf numFmtId="0" fontId="14" fillId="0" borderId="0" xfId="9" applyFont="1" applyFill="1" applyBorder="1" applyAlignment="1" applyProtection="1">
      <alignment horizontal="right"/>
      <protection locked="0"/>
    </xf>
    <xf numFmtId="1" fontId="14" fillId="0" borderId="0" xfId="9" applyNumberFormat="1" applyFont="1" applyFill="1" applyBorder="1" applyAlignment="1" applyProtection="1">
      <protection locked="0"/>
    </xf>
    <xf numFmtId="0" fontId="25" fillId="0" borderId="0" xfId="9" applyFont="1" applyFill="1" applyBorder="1" applyAlignment="1" applyProtection="1">
      <alignment horizontal="center" vertical="center"/>
      <protection locked="0"/>
    </xf>
    <xf numFmtId="0" fontId="4" fillId="0" borderId="0" xfId="9" applyFont="1" applyFill="1" applyBorder="1" applyAlignment="1" applyProtection="1">
      <protection locked="0"/>
    </xf>
    <xf numFmtId="0" fontId="22" fillId="0" borderId="0" xfId="9" applyFont="1" applyFill="1" applyBorder="1" applyAlignment="1" applyProtection="1">
      <alignment horizontal="right"/>
      <protection locked="0"/>
    </xf>
    <xf numFmtId="0" fontId="8" fillId="0" borderId="0" xfId="9" applyFont="1" applyFill="1" applyBorder="1" applyAlignment="1" applyProtection="1">
      <protection locked="0"/>
    </xf>
    <xf numFmtId="0" fontId="5" fillId="0" borderId="0" xfId="9" applyFont="1" applyFill="1" applyBorder="1" applyAlignment="1" applyProtection="1">
      <alignment horizontal="right"/>
      <protection locked="0"/>
    </xf>
    <xf numFmtId="170" fontId="5" fillId="0" borderId="0" xfId="9" applyNumberFormat="1" applyFont="1" applyFill="1" applyBorder="1" applyAlignment="1" applyProtection="1">
      <protection locked="0"/>
    </xf>
    <xf numFmtId="170" fontId="5" fillId="0" borderId="0" xfId="9" applyNumberFormat="1" applyFont="1" applyFill="1" applyBorder="1" applyAlignment="1" applyProtection="1">
      <alignment horizontal="center"/>
      <protection locked="0"/>
    </xf>
    <xf numFmtId="170" fontId="5" fillId="0" borderId="0" xfId="9" applyNumberFormat="1" applyFont="1" applyFill="1" applyBorder="1" applyAlignment="1" applyProtection="1">
      <alignment horizontal="right" vertical="center"/>
      <protection locked="0"/>
    </xf>
    <xf numFmtId="167" fontId="5" fillId="0" borderId="0" xfId="9" applyNumberFormat="1" applyFont="1" applyFill="1" applyBorder="1" applyAlignment="1" applyProtection="1">
      <alignment horizontal="right" vertical="center"/>
      <protection locked="0"/>
    </xf>
    <xf numFmtId="164" fontId="5" fillId="0" borderId="0" xfId="9" applyNumberFormat="1" applyFont="1" applyFill="1" applyBorder="1" applyAlignment="1" applyProtection="1">
      <alignment horizontal="right" vertical="center"/>
      <protection locked="0"/>
    </xf>
    <xf numFmtId="1" fontId="5" fillId="0" borderId="0" xfId="9" applyNumberFormat="1" applyFont="1" applyFill="1" applyBorder="1" applyAlignment="1" applyProtection="1">
      <alignment horizontal="right" vertical="center"/>
      <protection locked="0"/>
    </xf>
    <xf numFmtId="170" fontId="14" fillId="0" borderId="0" xfId="9" applyNumberFormat="1" applyFont="1" applyFill="1" applyBorder="1" applyAlignment="1" applyProtection="1">
      <alignment horizontal="center"/>
      <protection locked="0"/>
    </xf>
    <xf numFmtId="0" fontId="16" fillId="0" borderId="1" xfId="3" applyFont="1" applyFill="1" applyBorder="1" applyAlignment="1" applyProtection="1">
      <alignment horizontal="center" wrapText="1"/>
      <protection locked="0"/>
    </xf>
    <xf numFmtId="164" fontId="5" fillId="0" borderId="0" xfId="5" applyNumberFormat="1" applyFont="1" applyFill="1" applyBorder="1" applyAlignment="1" applyProtection="1">
      <protection locked="0"/>
    </xf>
    <xf numFmtId="165" fontId="12" fillId="0" borderId="0" xfId="3" applyNumberFormat="1" applyFont="1" applyBorder="1" applyAlignment="1" applyProtection="1">
      <alignment horizontal="right"/>
      <protection locked="0"/>
    </xf>
    <xf numFmtId="0" fontId="7" fillId="7" borderId="16" xfId="3" applyFont="1" applyFill="1" applyBorder="1" applyAlignment="1" applyProtection="1">
      <alignment horizontal="center"/>
      <protection locked="0"/>
    </xf>
    <xf numFmtId="0" fontId="7" fillId="7" borderId="17" xfId="3" applyFill="1" applyBorder="1" applyAlignment="1" applyProtection="1">
      <alignment wrapText="1"/>
      <protection locked="0"/>
    </xf>
    <xf numFmtId="0" fontId="7" fillId="7" borderId="8" xfId="3" applyFont="1" applyFill="1" applyBorder="1" applyAlignment="1" applyProtection="1">
      <alignment horizontal="center"/>
      <protection locked="0"/>
    </xf>
    <xf numFmtId="0" fontId="7" fillId="7" borderId="19" xfId="3" applyFont="1" applyFill="1" applyBorder="1" applyAlignment="1" applyProtection="1">
      <alignment wrapText="1"/>
      <protection locked="0"/>
    </xf>
    <xf numFmtId="0" fontId="7" fillId="7" borderId="9" xfId="3" applyFont="1" applyFill="1" applyBorder="1" applyAlignment="1" applyProtection="1">
      <alignment horizontal="center"/>
      <protection locked="0"/>
    </xf>
    <xf numFmtId="0" fontId="7" fillId="7" borderId="21" xfId="3" applyFill="1" applyBorder="1" applyAlignment="1" applyProtection="1">
      <alignment wrapText="1"/>
      <protection locked="0"/>
    </xf>
    <xf numFmtId="0" fontId="7" fillId="7" borderId="19" xfId="3" applyFill="1" applyBorder="1" applyAlignment="1" applyProtection="1">
      <alignment wrapText="1"/>
      <protection locked="0"/>
    </xf>
    <xf numFmtId="0" fontId="7" fillId="7" borderId="19" xfId="3" applyFill="1" applyBorder="1" applyAlignment="1" applyProtection="1">
      <alignment vertical="justify" wrapText="1"/>
      <protection locked="0"/>
    </xf>
    <xf numFmtId="0" fontId="7" fillId="7" borderId="26" xfId="3" applyFont="1" applyFill="1" applyBorder="1" applyAlignment="1" applyProtection="1">
      <alignment horizontal="center"/>
      <protection locked="0"/>
    </xf>
    <xf numFmtId="0" fontId="7" fillId="7" borderId="27" xfId="3" applyFont="1" applyFill="1" applyBorder="1" applyAlignment="1" applyProtection="1">
      <alignment wrapText="1"/>
      <protection locked="0"/>
    </xf>
    <xf numFmtId="0" fontId="12" fillId="0" borderId="10" xfId="6" applyFont="1" applyFill="1" applyBorder="1" applyAlignment="1" applyProtection="1">
      <alignment horizontal="center" textRotation="90" wrapText="1"/>
      <protection locked="0"/>
    </xf>
    <xf numFmtId="0" fontId="16" fillId="0" borderId="3" xfId="3" applyFont="1" applyFill="1" applyBorder="1" applyAlignment="1" applyProtection="1">
      <alignment horizontal="center" wrapText="1"/>
      <protection locked="0"/>
    </xf>
    <xf numFmtId="0" fontId="13" fillId="0" borderId="3" xfId="2" applyFont="1" applyFill="1" applyBorder="1" applyAlignment="1" applyProtection="1">
      <alignment horizontal="center" textRotation="90" wrapText="1"/>
      <protection locked="0"/>
    </xf>
    <xf numFmtId="0" fontId="0" fillId="0" borderId="0" xfId="0" applyFill="1" applyBorder="1" applyAlignment="1" applyProtection="1">
      <alignment horizontal="left" vertical="center"/>
      <protection locked="0"/>
    </xf>
    <xf numFmtId="0" fontId="0" fillId="0" borderId="0" xfId="0" applyAlignment="1" applyProtection="1">
      <alignment wrapText="1"/>
      <protection locked="0"/>
    </xf>
    <xf numFmtId="0" fontId="0" fillId="0" borderId="0" xfId="0" applyBorder="1" applyAlignment="1" applyProtection="1">
      <alignment horizontal="left"/>
      <protection locked="0"/>
    </xf>
    <xf numFmtId="0" fontId="5" fillId="0" borderId="0" xfId="9" applyFont="1" applyBorder="1" applyAlignment="1" applyProtection="1">
      <alignment horizontal="center" shrinkToFit="1"/>
      <protection locked="0"/>
    </xf>
    <xf numFmtId="0" fontId="14" fillId="0" borderId="0" xfId="9" applyFont="1" applyFill="1" applyBorder="1" applyAlignment="1" applyProtection="1">
      <alignment horizontal="right" vertical="center"/>
      <protection locked="0"/>
    </xf>
    <xf numFmtId="168" fontId="14" fillId="0" borderId="0" xfId="9" applyNumberFormat="1" applyFont="1" applyFill="1" applyBorder="1" applyAlignment="1" applyProtection="1">
      <alignment horizontal="right" vertical="center"/>
      <protection locked="0"/>
    </xf>
    <xf numFmtId="0" fontId="14" fillId="0" borderId="0" xfId="9" applyFont="1" applyBorder="1" applyAlignment="1" applyProtection="1">
      <alignment horizontal="right"/>
      <protection locked="0"/>
    </xf>
    <xf numFmtId="168" fontId="14" fillId="0" borderId="0" xfId="9" applyNumberFormat="1" applyFont="1"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protection locked="0"/>
    </xf>
    <xf numFmtId="0" fontId="23" fillId="0" borderId="0" xfId="0" applyFont="1" applyFill="1" applyBorder="1" applyAlignment="1" applyProtection="1">
      <protection locked="0"/>
    </xf>
    <xf numFmtId="0" fontId="22" fillId="0" borderId="0" xfId="0" applyFont="1" applyFill="1" applyBorder="1" applyAlignment="1" applyProtection="1">
      <alignment horizontal="right"/>
      <protection locked="0"/>
    </xf>
    <xf numFmtId="166" fontId="11" fillId="0" borderId="19" xfId="6" applyNumberFormat="1" applyFont="1" applyFill="1" applyBorder="1" applyAlignment="1" applyProtection="1">
      <alignment horizontal="center"/>
    </xf>
    <xf numFmtId="166" fontId="11" fillId="0" borderId="21" xfId="6" applyNumberFormat="1" applyFont="1" applyFill="1" applyBorder="1" applyAlignment="1" applyProtection="1">
      <alignment horizontal="center"/>
    </xf>
    <xf numFmtId="0" fontId="17" fillId="0" borderId="0" xfId="9" applyFont="1" applyFill="1" applyBorder="1" applyAlignment="1" applyProtection="1">
      <alignment horizontal="center" wrapText="1"/>
    </xf>
    <xf numFmtId="165" fontId="12" fillId="0" borderId="0" xfId="3" applyNumberFormat="1" applyFont="1" applyBorder="1" applyAlignment="1" applyProtection="1">
      <alignment horizontal="right" vertical="center"/>
      <protection locked="0"/>
    </xf>
    <xf numFmtId="0" fontId="13" fillId="0" borderId="0" xfId="3" applyFont="1" applyBorder="1" applyAlignment="1" applyProtection="1">
      <alignment horizontal="right" vertical="center"/>
      <protection locked="0"/>
    </xf>
    <xf numFmtId="0" fontId="12" fillId="0" borderId="0" xfId="3" applyFont="1" applyBorder="1" applyAlignment="1" applyProtection="1">
      <alignment horizontal="right" vertical="center"/>
      <protection locked="0"/>
    </xf>
    <xf numFmtId="0" fontId="12" fillId="0" borderId="3" xfId="2" applyFont="1" applyFill="1" applyBorder="1" applyAlignment="1" applyProtection="1">
      <alignment horizontal="center" textRotation="90" wrapText="1"/>
      <protection locked="0"/>
    </xf>
    <xf numFmtId="0" fontId="11" fillId="0" borderId="16" xfId="2" applyFont="1" applyFill="1" applyBorder="1" applyAlignment="1" applyProtection="1">
      <alignment horizontal="center"/>
      <protection locked="0"/>
    </xf>
    <xf numFmtId="0" fontId="11" fillId="0" borderId="16" xfId="2" applyFont="1" applyBorder="1" applyAlignment="1" applyProtection="1">
      <alignment horizontal="center"/>
      <protection locked="0"/>
    </xf>
    <xf numFmtId="0" fontId="11" fillId="0" borderId="8" xfId="2" applyFont="1" applyFill="1" applyBorder="1" applyAlignment="1" applyProtection="1">
      <alignment horizontal="center"/>
      <protection locked="0"/>
    </xf>
    <xf numFmtId="0" fontId="11" fillId="0" borderId="8" xfId="2" applyFont="1" applyBorder="1" applyAlignment="1" applyProtection="1">
      <alignment horizontal="center"/>
      <protection locked="0"/>
    </xf>
    <xf numFmtId="0" fontId="11" fillId="0" borderId="9" xfId="2" applyFont="1" applyFill="1" applyBorder="1" applyAlignment="1" applyProtection="1">
      <alignment horizontal="center"/>
      <protection locked="0"/>
    </xf>
    <xf numFmtId="0" fontId="11" fillId="0" borderId="9" xfId="2" applyFont="1" applyBorder="1" applyAlignment="1" applyProtection="1">
      <alignment horizontal="center"/>
      <protection locked="0"/>
    </xf>
    <xf numFmtId="0" fontId="11" fillId="0" borderId="16" xfId="2" applyFont="1" applyFill="1" applyBorder="1" applyAlignment="1" applyProtection="1">
      <alignment horizontal="center"/>
    </xf>
    <xf numFmtId="0" fontId="11" fillId="0" borderId="8" xfId="2" applyFont="1" applyFill="1" applyBorder="1" applyAlignment="1" applyProtection="1">
      <alignment horizontal="center"/>
    </xf>
    <xf numFmtId="0" fontId="11" fillId="0" borderId="9" xfId="2" applyFont="1" applyFill="1" applyBorder="1" applyAlignment="1" applyProtection="1">
      <alignment horizontal="center"/>
    </xf>
    <xf numFmtId="0" fontId="11" fillId="4" borderId="8" xfId="6" applyNumberFormat="1" applyFont="1" applyFill="1" applyBorder="1" applyAlignment="1" applyProtection="1">
      <alignment horizontal="center"/>
      <protection locked="0"/>
    </xf>
    <xf numFmtId="166" fontId="11" fillId="4" borderId="8" xfId="6" applyNumberFormat="1" applyFont="1" applyFill="1" applyBorder="1" applyAlignment="1" applyProtection="1">
      <alignment horizontal="center"/>
      <protection locked="0"/>
    </xf>
    <xf numFmtId="0" fontId="11" fillId="4" borderId="9" xfId="6" applyNumberFormat="1" applyFont="1" applyFill="1" applyBorder="1" applyAlignment="1" applyProtection="1">
      <alignment horizontal="center"/>
      <protection locked="0"/>
    </xf>
    <xf numFmtId="1" fontId="7" fillId="9" borderId="8" xfId="0" applyNumberFormat="1" applyFont="1" applyFill="1" applyBorder="1" applyAlignment="1">
      <alignment horizontal="right" wrapText="1"/>
    </xf>
    <xf numFmtId="164" fontId="11" fillId="4" borderId="39" xfId="6" applyNumberFormat="1" applyFont="1" applyFill="1" applyBorder="1" applyAlignment="1" applyProtection="1">
      <alignment horizontal="center"/>
      <protection locked="0"/>
    </xf>
    <xf numFmtId="164" fontId="11" fillId="4" borderId="40" xfId="6" applyNumberFormat="1" applyFont="1" applyFill="1" applyBorder="1" applyAlignment="1" applyProtection="1">
      <alignment horizontal="center"/>
      <protection locked="0"/>
    </xf>
    <xf numFmtId="0" fontId="11" fillId="4" borderId="32" xfId="6" applyNumberFormat="1" applyFont="1" applyFill="1" applyBorder="1" applyAlignment="1" applyProtection="1">
      <alignment horizontal="center"/>
      <protection locked="0"/>
    </xf>
    <xf numFmtId="0" fontId="11" fillId="4" borderId="33" xfId="6" applyNumberFormat="1" applyFont="1" applyFill="1" applyBorder="1" applyAlignment="1" applyProtection="1">
      <alignment horizontal="center"/>
      <protection locked="0"/>
    </xf>
    <xf numFmtId="166" fontId="11" fillId="4" borderId="39" xfId="6" applyNumberFormat="1" applyFont="1" applyFill="1" applyBorder="1" applyAlignment="1" applyProtection="1">
      <alignment horizontal="center"/>
      <protection locked="0"/>
    </xf>
    <xf numFmtId="164" fontId="11" fillId="4" borderId="37" xfId="6" applyNumberFormat="1" applyFont="1" applyFill="1" applyBorder="1" applyAlignment="1" applyProtection="1">
      <alignment horizontal="center"/>
      <protection locked="0"/>
    </xf>
    <xf numFmtId="0" fontId="11" fillId="4" borderId="26" xfId="6" applyNumberFormat="1" applyFont="1" applyFill="1" applyBorder="1" applyAlignment="1" applyProtection="1">
      <alignment horizontal="center"/>
      <protection locked="0"/>
    </xf>
    <xf numFmtId="166" fontId="11" fillId="4" borderId="37" xfId="6" applyNumberFormat="1" applyFont="1" applyFill="1" applyBorder="1" applyAlignment="1" applyProtection="1">
      <alignment horizontal="center"/>
      <protection locked="0"/>
    </xf>
    <xf numFmtId="166" fontId="11" fillId="4" borderId="26" xfId="6" applyNumberFormat="1" applyFont="1" applyFill="1" applyBorder="1" applyAlignment="1" applyProtection="1">
      <alignment horizontal="center"/>
      <protection locked="0"/>
    </xf>
    <xf numFmtId="0" fontId="11" fillId="4" borderId="36" xfId="6" applyNumberFormat="1" applyFont="1" applyFill="1" applyBorder="1" applyAlignment="1" applyProtection="1">
      <alignment horizontal="center"/>
      <protection locked="0"/>
    </xf>
    <xf numFmtId="166" fontId="11" fillId="0" borderId="27" xfId="6" applyNumberFormat="1" applyFont="1" applyFill="1" applyBorder="1" applyAlignment="1" applyProtection="1">
      <alignment horizontal="center"/>
    </xf>
    <xf numFmtId="0" fontId="7" fillId="4" borderId="26" xfId="4" applyFont="1" applyFill="1" applyBorder="1" applyAlignment="1" applyProtection="1">
      <alignment horizontal="center" wrapText="1"/>
      <protection locked="0"/>
    </xf>
    <xf numFmtId="0" fontId="7" fillId="4" borderId="26" xfId="4" applyFont="1" applyFill="1" applyBorder="1" applyAlignment="1" applyProtection="1">
      <alignment wrapText="1"/>
      <protection locked="0"/>
    </xf>
    <xf numFmtId="2" fontId="11" fillId="0" borderId="41" xfId="6" applyNumberFormat="1" applyFont="1" applyFill="1" applyBorder="1" applyAlignment="1" applyProtection="1">
      <alignment horizontal="center"/>
      <protection locked="0"/>
    </xf>
    <xf numFmtId="2" fontId="11" fillId="0" borderId="38" xfId="6" applyNumberFormat="1" applyFont="1" applyFill="1" applyBorder="1" applyAlignment="1" applyProtection="1">
      <alignment horizontal="center"/>
      <protection locked="0"/>
    </xf>
    <xf numFmtId="164" fontId="11" fillId="0" borderId="38" xfId="6" applyNumberFormat="1" applyFont="1" applyFill="1" applyBorder="1" applyAlignment="1" applyProtection="1">
      <alignment horizontal="center"/>
      <protection locked="0"/>
    </xf>
    <xf numFmtId="164" fontId="11" fillId="0" borderId="41" xfId="6" applyNumberFormat="1" applyFont="1" applyFill="1" applyBorder="1" applyAlignment="1" applyProtection="1">
      <alignment horizontal="center"/>
      <protection locked="0"/>
    </xf>
    <xf numFmtId="164" fontId="11" fillId="0" borderId="42" xfId="6" applyNumberFormat="1" applyFont="1" applyFill="1" applyBorder="1" applyAlignment="1" applyProtection="1">
      <alignment horizontal="center"/>
      <protection locked="0"/>
    </xf>
    <xf numFmtId="166" fontId="11" fillId="0" borderId="38" xfId="6" applyNumberFormat="1" applyFont="1" applyFill="1" applyBorder="1" applyAlignment="1" applyProtection="1">
      <alignment horizontal="center"/>
      <protection locked="0"/>
    </xf>
    <xf numFmtId="166" fontId="11" fillId="0" borderId="41" xfId="6" applyNumberFormat="1" applyFont="1" applyFill="1" applyBorder="1" applyAlignment="1" applyProtection="1">
      <alignment horizontal="center"/>
      <protection locked="0"/>
    </xf>
    <xf numFmtId="2" fontId="11" fillId="0" borderId="42" xfId="6" applyNumberFormat="1" applyFont="1" applyFill="1" applyBorder="1" applyAlignment="1" applyProtection="1">
      <alignment horizontal="center"/>
      <protection locked="0"/>
    </xf>
    <xf numFmtId="1" fontId="0" fillId="2" borderId="4" xfId="0" applyNumberFormat="1" applyFill="1" applyBorder="1"/>
    <xf numFmtId="166" fontId="11" fillId="4" borderId="40" xfId="6" applyNumberFormat="1" applyFont="1" applyFill="1" applyBorder="1" applyAlignment="1" applyProtection="1">
      <alignment horizontal="center"/>
      <protection locked="0"/>
    </xf>
    <xf numFmtId="166" fontId="11" fillId="4" borderId="9" xfId="6" applyNumberFormat="1" applyFont="1" applyFill="1" applyBorder="1" applyAlignment="1" applyProtection="1">
      <alignment horizontal="center"/>
      <protection locked="0"/>
    </xf>
    <xf numFmtId="166" fontId="11" fillId="0" borderId="42" xfId="6" applyNumberFormat="1" applyFont="1" applyFill="1" applyBorder="1" applyAlignment="1" applyProtection="1">
      <alignment horizontal="center"/>
      <protection locked="0"/>
    </xf>
    <xf numFmtId="1" fontId="7" fillId="9" borderId="20" xfId="0" applyNumberFormat="1" applyFont="1" applyFill="1" applyBorder="1" applyAlignment="1">
      <alignment horizontal="right" wrapText="1"/>
    </xf>
    <xf numFmtId="0" fontId="12" fillId="0" borderId="43" xfId="6" applyFont="1" applyFill="1" applyBorder="1" applyAlignment="1" applyProtection="1">
      <alignment horizontal="center" textRotation="90" wrapText="1"/>
    </xf>
    <xf numFmtId="0" fontId="12" fillId="0" borderId="44" xfId="6" applyFont="1" applyFill="1" applyBorder="1" applyAlignment="1" applyProtection="1">
      <alignment horizontal="center" textRotation="90" wrapText="1"/>
    </xf>
    <xf numFmtId="0" fontId="12" fillId="0" borderId="45" xfId="6" applyFont="1" applyFill="1" applyBorder="1" applyAlignment="1" applyProtection="1">
      <alignment horizontal="center" textRotation="90" wrapText="1"/>
    </xf>
    <xf numFmtId="0" fontId="7" fillId="0" borderId="6"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protection locked="0"/>
    </xf>
    <xf numFmtId="0" fontId="7" fillId="0" borderId="14" xfId="6" applyNumberFormat="1" applyFont="1" applyFill="1" applyBorder="1" applyAlignment="1" applyProtection="1">
      <alignment horizontal="center"/>
      <protection locked="0"/>
    </xf>
    <xf numFmtId="0" fontId="7" fillId="0" borderId="46" xfId="6" applyNumberFormat="1" applyFont="1" applyFill="1" applyBorder="1" applyAlignment="1" applyProtection="1">
      <alignment horizontal="center"/>
      <protection locked="0"/>
    </xf>
    <xf numFmtId="0" fontId="11" fillId="0" borderId="4" xfId="6" applyNumberFormat="1" applyFont="1" applyFill="1" applyBorder="1" applyAlignment="1" applyProtection="1">
      <alignment horizontal="center"/>
      <protection locked="0"/>
    </xf>
    <xf numFmtId="0" fontId="7" fillId="0" borderId="29" xfId="6" applyNumberFormat="1" applyFont="1" applyFill="1" applyBorder="1" applyAlignment="1" applyProtection="1">
      <alignment horizontal="center"/>
      <protection locked="0"/>
    </xf>
    <xf numFmtId="0" fontId="7" fillId="0" borderId="30" xfId="6" applyNumberFormat="1" applyFont="1" applyFill="1" applyBorder="1" applyAlignment="1" applyProtection="1">
      <alignment horizontal="center"/>
      <protection locked="0"/>
    </xf>
    <xf numFmtId="0" fontId="11" fillId="0" borderId="5" xfId="6" applyNumberFormat="1" applyFont="1" applyFill="1" applyBorder="1" applyAlignment="1" applyProtection="1">
      <alignment horizontal="center"/>
      <protection locked="0"/>
    </xf>
    <xf numFmtId="0" fontId="7" fillId="0" borderId="47" xfId="6" applyNumberFormat="1" applyFont="1" applyFill="1" applyBorder="1" applyAlignment="1" applyProtection="1">
      <alignment horizontal="center"/>
      <protection locked="0"/>
    </xf>
    <xf numFmtId="0" fontId="11" fillId="0" borderId="30" xfId="6" applyNumberFormat="1" applyFont="1" applyFill="1" applyBorder="1" applyAlignment="1" applyProtection="1">
      <alignment horizontal="center"/>
      <protection locked="0"/>
    </xf>
    <xf numFmtId="0" fontId="11" fillId="0" borderId="48" xfId="6" applyNumberFormat="1" applyFont="1" applyFill="1" applyBorder="1" applyAlignment="1" applyProtection="1">
      <alignment horizontal="center"/>
      <protection locked="0"/>
    </xf>
    <xf numFmtId="0" fontId="11" fillId="0" borderId="6" xfId="6" applyNumberFormat="1" applyFont="1" applyFill="1" applyBorder="1" applyAlignment="1" applyProtection="1">
      <alignment horizontal="center"/>
      <protection locked="0"/>
    </xf>
    <xf numFmtId="0" fontId="11" fillId="0" borderId="49" xfId="6" applyNumberFormat="1" applyFont="1" applyFill="1" applyBorder="1" applyAlignment="1" applyProtection="1">
      <alignment horizontal="center"/>
      <protection locked="0"/>
    </xf>
    <xf numFmtId="0" fontId="11" fillId="0" borderId="46" xfId="6" applyNumberFormat="1" applyFont="1" applyFill="1" applyBorder="1" applyAlignment="1" applyProtection="1">
      <alignment horizontal="center"/>
      <protection locked="0"/>
    </xf>
    <xf numFmtId="0" fontId="11" fillId="0" borderId="50" xfId="6" applyNumberFormat="1" applyFont="1" applyFill="1" applyBorder="1" applyAlignment="1" applyProtection="1">
      <alignment horizontal="center"/>
      <protection locked="0"/>
    </xf>
    <xf numFmtId="0" fontId="17" fillId="0" borderId="0" xfId="9" quotePrefix="1" applyNumberFormat="1" applyFont="1" applyFill="1" applyBorder="1" applyAlignment="1" applyProtection="1">
      <alignment horizontal="center" textRotation="90" wrapText="1"/>
    </xf>
    <xf numFmtId="0" fontId="17" fillId="0" borderId="0" xfId="9" applyNumberFormat="1" applyFont="1" applyFill="1" applyBorder="1" applyAlignment="1" applyProtection="1">
      <alignment horizontal="center" wrapText="1"/>
    </xf>
    <xf numFmtId="164" fontId="17" fillId="0" borderId="0" xfId="9" applyNumberFormat="1" applyFont="1" applyFill="1" applyBorder="1" applyAlignment="1" applyProtection="1">
      <alignment horizontal="center" wrapText="1"/>
    </xf>
    <xf numFmtId="0" fontId="5" fillId="0" borderId="0" xfId="9" quotePrefix="1" applyNumberFormat="1" applyFont="1" applyFill="1" applyBorder="1" applyAlignment="1" applyProtection="1">
      <alignment horizontal="center"/>
    </xf>
    <xf numFmtId="1" fontId="5" fillId="0" borderId="0" xfId="9" applyNumberFormat="1" applyFont="1" applyFill="1" applyBorder="1" applyProtection="1"/>
    <xf numFmtId="1" fontId="5" fillId="0" borderId="0" xfId="9" quotePrefix="1" applyNumberFormat="1" applyFont="1" applyFill="1" applyBorder="1" applyProtection="1"/>
    <xf numFmtId="0" fontId="14" fillId="0" borderId="0" xfId="0" applyNumberFormat="1" applyFont="1" applyFill="1" applyBorder="1" applyAlignment="1" applyProtection="1">
      <protection locked="0"/>
    </xf>
    <xf numFmtId="0" fontId="14" fillId="0" borderId="0" xfId="9" applyNumberFormat="1" applyFont="1" applyFill="1" applyBorder="1" applyAlignment="1" applyProtection="1">
      <protection locked="0"/>
    </xf>
    <xf numFmtId="0" fontId="11" fillId="0" borderId="0" xfId="9" applyNumberFormat="1" applyFont="1" applyFill="1" applyBorder="1" applyAlignment="1" applyProtection="1">
      <protection locked="0"/>
    </xf>
    <xf numFmtId="0" fontId="14" fillId="0" borderId="0" xfId="9" applyNumberFormat="1" applyFont="1" applyFill="1" applyBorder="1" applyAlignment="1" applyProtection="1"/>
    <xf numFmtId="0" fontId="14" fillId="0" borderId="0" xfId="9" applyFont="1" applyAlignment="1" applyProtection="1">
      <protection locked="0"/>
    </xf>
    <xf numFmtId="0" fontId="14" fillId="0" borderId="0" xfId="9" applyFont="1" applyBorder="1" applyAlignment="1" applyProtection="1">
      <protection locked="0"/>
    </xf>
    <xf numFmtId="0" fontId="14" fillId="0" borderId="0" xfId="5" applyNumberFormat="1" applyFont="1" applyFill="1" applyBorder="1" applyAlignment="1" applyProtection="1">
      <alignment horizontal="center"/>
    </xf>
    <xf numFmtId="0" fontId="14" fillId="0" borderId="0" xfId="9" applyNumberFormat="1" applyFont="1" applyFill="1" applyBorder="1" applyAlignment="1" applyProtection="1">
      <alignment horizontal="center"/>
    </xf>
    <xf numFmtId="0" fontId="14" fillId="0" borderId="0" xfId="9" applyNumberFormat="1" applyFont="1" applyFill="1" applyBorder="1" applyAlignment="1" applyProtection="1">
      <alignment horizontal="center"/>
      <protection locked="0"/>
    </xf>
    <xf numFmtId="0" fontId="14" fillId="0" borderId="0" xfId="5" applyNumberFormat="1" applyFont="1" applyFill="1" applyBorder="1" applyAlignment="1" applyProtection="1">
      <alignment horizontal="center"/>
      <protection locked="0"/>
    </xf>
    <xf numFmtId="1" fontId="7" fillId="0" borderId="19" xfId="4" applyNumberFormat="1" applyFont="1" applyFill="1" applyBorder="1" applyAlignment="1" applyProtection="1">
      <alignment wrapText="1"/>
    </xf>
    <xf numFmtId="1" fontId="7" fillId="0" borderId="21" xfId="4" applyNumberFormat="1" applyFont="1" applyFill="1" applyBorder="1" applyAlignment="1" applyProtection="1">
      <alignment wrapText="1"/>
    </xf>
    <xf numFmtId="1" fontId="7" fillId="0" borderId="27" xfId="4" applyNumberFormat="1" applyFont="1" applyFill="1" applyBorder="1" applyAlignment="1" applyProtection="1">
      <alignment wrapText="1"/>
    </xf>
    <xf numFmtId="0" fontId="14" fillId="0" borderId="0" xfId="0" applyNumberFormat="1" applyFont="1" applyFill="1" applyBorder="1" applyAlignment="1" applyProtection="1">
      <alignment horizontal="center"/>
    </xf>
    <xf numFmtId="0" fontId="20" fillId="0" borderId="0" xfId="3" applyFont="1" applyFill="1" applyBorder="1" applyAlignment="1" applyProtection="1">
      <alignment horizontal="center" textRotation="90" wrapText="1"/>
      <protection locked="0"/>
    </xf>
    <xf numFmtId="1" fontId="7" fillId="0" borderId="1" xfId="3" applyNumberFormat="1" applyBorder="1" applyProtection="1">
      <protection locked="0"/>
    </xf>
    <xf numFmtId="165" fontId="12" fillId="0" borderId="2" xfId="3" applyNumberFormat="1" applyFont="1" applyFill="1" applyBorder="1" applyAlignment="1" applyProtection="1">
      <alignment horizontal="center" textRotation="90" wrapText="1"/>
      <protection locked="0"/>
    </xf>
    <xf numFmtId="0" fontId="11" fillId="7" borderId="17" xfId="3" applyFont="1" applyFill="1" applyBorder="1" applyAlignment="1" applyProtection="1">
      <alignment wrapText="1"/>
      <protection locked="0"/>
    </xf>
    <xf numFmtId="0" fontId="12" fillId="0" borderId="11" xfId="3" applyFont="1" applyBorder="1" applyAlignment="1" applyProtection="1">
      <alignment horizontal="center" textRotation="90" wrapText="1"/>
      <protection locked="0"/>
    </xf>
    <xf numFmtId="1" fontId="7" fillId="10" borderId="22" xfId="3" applyNumberFormat="1" applyFill="1" applyBorder="1" applyProtection="1"/>
    <xf numFmtId="1" fontId="7" fillId="10" borderId="23" xfId="3" applyNumberFormat="1" applyFill="1" applyBorder="1" applyProtection="1"/>
    <xf numFmtId="1" fontId="7" fillId="10" borderId="24" xfId="3" applyNumberFormat="1" applyFill="1" applyBorder="1" applyProtection="1"/>
    <xf numFmtId="1" fontId="7" fillId="10" borderId="28" xfId="3" applyNumberFormat="1" applyFill="1" applyBorder="1" applyProtection="1"/>
    <xf numFmtId="1" fontId="7" fillId="10" borderId="23" xfId="3" applyNumberFormat="1" applyFill="1" applyBorder="1" applyAlignment="1" applyProtection="1">
      <alignment vertical="justify"/>
    </xf>
    <xf numFmtId="0" fontId="7" fillId="10" borderId="34" xfId="3" applyFill="1" applyBorder="1" applyProtection="1"/>
    <xf numFmtId="0" fontId="7" fillId="10" borderId="35" xfId="3" applyFill="1" applyBorder="1" applyProtection="1"/>
    <xf numFmtId="1" fontId="12" fillId="0" borderId="13" xfId="2" applyNumberFormat="1" applyFont="1" applyFill="1" applyBorder="1" applyAlignment="1" applyProtection="1">
      <alignment horizontal="center" textRotation="90" wrapText="1"/>
      <protection locked="0"/>
    </xf>
    <xf numFmtId="1" fontId="11" fillId="12" borderId="31" xfId="2" applyNumberFormat="1" applyFont="1" applyFill="1" applyBorder="1" applyAlignment="1" applyProtection="1">
      <alignment horizontal="center"/>
    </xf>
    <xf numFmtId="0" fontId="14" fillId="12" borderId="16" xfId="2" applyFont="1" applyFill="1" applyBorder="1" applyAlignment="1" applyProtection="1">
      <alignment horizontal="center"/>
    </xf>
    <xf numFmtId="0" fontId="11" fillId="12" borderId="16" xfId="2" applyFont="1" applyFill="1" applyBorder="1" applyAlignment="1" applyProtection="1">
      <alignment horizontal="center"/>
    </xf>
    <xf numFmtId="0" fontId="11" fillId="12" borderId="16" xfId="2" applyNumberFormat="1" applyFont="1" applyFill="1" applyBorder="1" applyAlignment="1" applyProtection="1">
      <alignment horizontal="center"/>
      <protection locked="0"/>
    </xf>
    <xf numFmtId="164" fontId="11" fillId="12" borderId="17" xfId="2" applyNumberFormat="1" applyFont="1" applyFill="1" applyBorder="1" applyAlignment="1" applyProtection="1">
      <alignment horizontal="center"/>
      <protection locked="0"/>
    </xf>
    <xf numFmtId="1" fontId="11" fillId="12" borderId="32" xfId="2" applyNumberFormat="1" applyFont="1" applyFill="1" applyBorder="1" applyAlignment="1" applyProtection="1">
      <alignment horizontal="center"/>
    </xf>
    <xf numFmtId="0" fontId="14" fillId="12" borderId="8" xfId="2" applyFont="1" applyFill="1" applyBorder="1" applyAlignment="1" applyProtection="1">
      <alignment horizontal="center"/>
    </xf>
    <xf numFmtId="0" fontId="11" fillId="12" borderId="8" xfId="2" applyFont="1" applyFill="1" applyBorder="1" applyAlignment="1" applyProtection="1">
      <alignment horizontal="center"/>
    </xf>
    <xf numFmtId="0" fontId="11" fillId="12" borderId="8" xfId="2" applyNumberFormat="1" applyFont="1" applyFill="1" applyBorder="1" applyAlignment="1" applyProtection="1">
      <alignment horizontal="center"/>
      <protection locked="0"/>
    </xf>
    <xf numFmtId="164" fontId="11" fillId="12" borderId="19" xfId="2" applyNumberFormat="1" applyFont="1" applyFill="1" applyBorder="1" applyAlignment="1" applyProtection="1">
      <alignment horizontal="center"/>
      <protection locked="0"/>
    </xf>
    <xf numFmtId="1" fontId="11" fillId="12" borderId="33" xfId="2" applyNumberFormat="1" applyFont="1" applyFill="1" applyBorder="1" applyAlignment="1" applyProtection="1">
      <alignment horizontal="center"/>
    </xf>
    <xf numFmtId="0" fontId="14" fillId="12" borderId="9" xfId="2" applyFont="1" applyFill="1" applyBorder="1" applyAlignment="1" applyProtection="1">
      <alignment horizontal="center"/>
    </xf>
    <xf numFmtId="0" fontId="11" fillId="12" borderId="9" xfId="2" applyFont="1" applyFill="1" applyBorder="1" applyAlignment="1" applyProtection="1">
      <alignment horizontal="center"/>
    </xf>
    <xf numFmtId="0" fontId="11" fillId="12" borderId="9" xfId="2" applyNumberFormat="1" applyFont="1" applyFill="1" applyBorder="1" applyAlignment="1" applyProtection="1">
      <alignment horizontal="center"/>
      <protection locked="0"/>
    </xf>
    <xf numFmtId="164" fontId="11" fillId="12" borderId="21" xfId="2" applyNumberFormat="1" applyFont="1" applyFill="1" applyBorder="1" applyAlignment="1" applyProtection="1">
      <alignment horizontal="center"/>
      <protection locked="0"/>
    </xf>
    <xf numFmtId="11" fontId="11" fillId="12" borderId="16" xfId="2" applyNumberFormat="1" applyFont="1" applyFill="1" applyBorder="1" applyAlignment="1" applyProtection="1">
      <alignment horizontal="center"/>
      <protection locked="0"/>
    </xf>
    <xf numFmtId="11" fontId="11" fillId="12" borderId="8" xfId="2" applyNumberFormat="1" applyFont="1" applyFill="1" applyBorder="1" applyAlignment="1" applyProtection="1">
      <alignment horizontal="center"/>
      <protection locked="0"/>
    </xf>
    <xf numFmtId="11" fontId="11" fillId="12" borderId="8" xfId="3" applyNumberFormat="1" applyFont="1" applyFill="1" applyBorder="1" applyAlignment="1" applyProtection="1">
      <alignment horizontal="center"/>
      <protection locked="0"/>
    </xf>
    <xf numFmtId="11" fontId="11" fillId="12" borderId="9" xfId="2" applyNumberFormat="1" applyFont="1" applyFill="1" applyBorder="1" applyAlignment="1" applyProtection="1">
      <alignment horizontal="center"/>
      <protection locked="0"/>
    </xf>
    <xf numFmtId="1" fontId="14" fillId="12" borderId="31" xfId="3" applyNumberFormat="1" applyFont="1" applyFill="1" applyBorder="1" applyAlignment="1" applyProtection="1">
      <alignment horizontal="center"/>
    </xf>
    <xf numFmtId="0" fontId="14" fillId="12" borderId="16" xfId="3" applyFont="1" applyFill="1" applyBorder="1" applyAlignment="1" applyProtection="1">
      <alignment horizontal="center"/>
    </xf>
    <xf numFmtId="0" fontId="11" fillId="12" borderId="16" xfId="3" applyFont="1" applyFill="1" applyBorder="1" applyAlignment="1" applyProtection="1">
      <alignment horizontal="center"/>
    </xf>
    <xf numFmtId="11" fontId="11" fillId="12" borderId="16" xfId="3" applyNumberFormat="1" applyFont="1" applyFill="1" applyBorder="1" applyAlignment="1" applyProtection="1">
      <alignment horizontal="center"/>
      <protection locked="0"/>
    </xf>
    <xf numFmtId="1" fontId="14" fillId="12" borderId="32" xfId="3" applyNumberFormat="1" applyFont="1" applyFill="1" applyBorder="1" applyAlignment="1" applyProtection="1">
      <alignment horizontal="center"/>
    </xf>
    <xf numFmtId="0" fontId="14" fillId="12" borderId="8" xfId="3" applyFont="1" applyFill="1" applyBorder="1" applyAlignment="1" applyProtection="1">
      <alignment horizontal="center"/>
    </xf>
    <xf numFmtId="0" fontId="11" fillId="12" borderId="8" xfId="3" applyFont="1" applyFill="1" applyBorder="1" applyAlignment="1" applyProtection="1">
      <alignment horizontal="center"/>
    </xf>
    <xf numFmtId="1" fontId="14" fillId="12" borderId="33" xfId="3" applyNumberFormat="1" applyFont="1" applyFill="1" applyBorder="1" applyAlignment="1" applyProtection="1">
      <alignment horizontal="center"/>
    </xf>
    <xf numFmtId="0" fontId="14" fillId="12" borderId="9" xfId="3" applyFont="1" applyFill="1" applyBorder="1" applyAlignment="1" applyProtection="1">
      <alignment horizontal="center"/>
    </xf>
    <xf numFmtId="0" fontId="11" fillId="12" borderId="9" xfId="3" applyFont="1" applyFill="1" applyBorder="1" applyAlignment="1" applyProtection="1">
      <alignment horizontal="center"/>
    </xf>
    <xf numFmtId="11" fontId="11" fillId="12" borderId="9" xfId="3" applyNumberFormat="1" applyFont="1" applyFill="1" applyBorder="1" applyAlignment="1" applyProtection="1">
      <alignment horizontal="center"/>
      <protection locked="0"/>
    </xf>
    <xf numFmtId="11" fontId="11" fillId="13" borderId="16" xfId="2" applyNumberFormat="1" applyFont="1" applyFill="1" applyBorder="1" applyAlignment="1" applyProtection="1">
      <alignment horizontal="center"/>
      <protection locked="0"/>
    </xf>
    <xf numFmtId="11" fontId="11" fillId="13" borderId="8" xfId="2" applyNumberFormat="1" applyFont="1" applyFill="1" applyBorder="1" applyAlignment="1" applyProtection="1">
      <alignment horizontal="center"/>
      <protection locked="0"/>
    </xf>
    <xf numFmtId="1" fontId="14" fillId="12" borderId="32" xfId="3" applyNumberFormat="1" applyFont="1" applyFill="1" applyBorder="1" applyAlignment="1" applyProtection="1">
      <alignment horizontal="center" vertical="center"/>
    </xf>
    <xf numFmtId="0" fontId="14" fillId="12" borderId="8" xfId="2" applyFont="1" applyFill="1" applyBorder="1" applyAlignment="1" applyProtection="1">
      <alignment horizontal="center" vertical="center"/>
    </xf>
    <xf numFmtId="0" fontId="11" fillId="12" borderId="8" xfId="2" applyFont="1" applyFill="1" applyBorder="1" applyAlignment="1" applyProtection="1">
      <alignment horizontal="center" vertical="center"/>
    </xf>
    <xf numFmtId="11" fontId="11" fillId="13" borderId="8" xfId="2" applyNumberFormat="1" applyFont="1" applyFill="1" applyBorder="1" applyAlignment="1" applyProtection="1">
      <alignment horizontal="center" vertical="center"/>
      <protection locked="0"/>
    </xf>
    <xf numFmtId="0" fontId="11" fillId="12" borderId="8" xfId="2" applyNumberFormat="1" applyFont="1" applyFill="1" applyBorder="1" applyAlignment="1" applyProtection="1">
      <alignment horizontal="center" vertical="center"/>
      <protection locked="0"/>
    </xf>
    <xf numFmtId="164" fontId="11" fillId="12" borderId="19" xfId="2" applyNumberFormat="1" applyFont="1" applyFill="1" applyBorder="1" applyAlignment="1" applyProtection="1">
      <alignment horizontal="center" vertical="center"/>
      <protection locked="0"/>
    </xf>
    <xf numFmtId="11" fontId="11" fillId="13" borderId="9" xfId="2" applyNumberFormat="1" applyFont="1" applyFill="1" applyBorder="1" applyAlignment="1" applyProtection="1">
      <alignment horizontal="center"/>
      <protection locked="0"/>
    </xf>
    <xf numFmtId="1" fontId="14" fillId="12" borderId="0" xfId="3" applyNumberFormat="1" applyFont="1" applyFill="1" applyBorder="1" applyAlignment="1" applyProtection="1">
      <alignment horizontal="center"/>
    </xf>
    <xf numFmtId="0" fontId="14" fillId="12" borderId="31" xfId="2" applyFont="1" applyFill="1" applyBorder="1" applyAlignment="1" applyProtection="1">
      <alignment horizontal="center"/>
    </xf>
    <xf numFmtId="0" fontId="14" fillId="12" borderId="32" xfId="2" applyFont="1" applyFill="1" applyBorder="1" applyAlignment="1" applyProtection="1">
      <alignment horizontal="center"/>
    </xf>
    <xf numFmtId="1" fontId="14" fillId="12" borderId="4" xfId="3" applyNumberFormat="1" applyFont="1" applyFill="1" applyBorder="1" applyAlignment="1" applyProtection="1">
      <alignment horizontal="center"/>
    </xf>
    <xf numFmtId="0" fontId="14" fillId="12" borderId="33" xfId="2" applyFont="1" applyFill="1" applyBorder="1" applyAlignment="1" applyProtection="1">
      <alignment horizontal="center"/>
    </xf>
    <xf numFmtId="0" fontId="11" fillId="12" borderId="17" xfId="2" applyFont="1" applyFill="1" applyBorder="1" applyAlignment="1" applyProtection="1">
      <alignment horizontal="center"/>
      <protection locked="0"/>
    </xf>
    <xf numFmtId="0" fontId="11" fillId="12" borderId="19" xfId="2" applyFont="1" applyFill="1" applyBorder="1" applyAlignment="1" applyProtection="1">
      <alignment horizontal="center"/>
      <protection locked="0"/>
    </xf>
    <xf numFmtId="0" fontId="11" fillId="12" borderId="21" xfId="2" applyFont="1" applyFill="1" applyBorder="1" applyAlignment="1" applyProtection="1">
      <alignment horizontal="center"/>
      <protection locked="0"/>
    </xf>
    <xf numFmtId="0" fontId="7" fillId="7" borderId="8" xfId="3" applyFont="1" applyFill="1" applyBorder="1" applyAlignment="1" applyProtection="1">
      <alignment horizontal="center" vertical="justify"/>
      <protection locked="0"/>
    </xf>
    <xf numFmtId="165" fontId="11" fillId="0" borderId="22" xfId="2" applyNumberFormat="1" applyFont="1" applyFill="1" applyBorder="1" applyAlignment="1" applyProtection="1">
      <alignment horizontal="center" vertical="center"/>
    </xf>
    <xf numFmtId="165" fontId="11" fillId="0" borderId="23" xfId="2" applyNumberFormat="1" applyFont="1" applyFill="1" applyBorder="1" applyAlignment="1" applyProtection="1">
      <alignment horizontal="center" vertical="center"/>
    </xf>
    <xf numFmtId="165" fontId="11" fillId="0" borderId="24" xfId="2" applyNumberFormat="1" applyFont="1" applyFill="1" applyBorder="1" applyAlignment="1" applyProtection="1">
      <alignment horizontal="center" vertical="center"/>
    </xf>
    <xf numFmtId="164" fontId="7" fillId="3" borderId="22" xfId="3" applyNumberFormat="1" applyFill="1" applyBorder="1" applyAlignment="1" applyProtection="1">
      <alignment horizontal="center" vertical="center"/>
    </xf>
    <xf numFmtId="164" fontId="7" fillId="3" borderId="23" xfId="3" applyNumberFormat="1" applyFill="1" applyBorder="1" applyAlignment="1" applyProtection="1">
      <alignment horizontal="center" vertical="center"/>
    </xf>
    <xf numFmtId="164" fontId="7" fillId="3" borderId="28" xfId="3" applyNumberFormat="1" applyFill="1" applyBorder="1" applyAlignment="1" applyProtection="1">
      <alignment horizontal="center" vertical="center"/>
    </xf>
    <xf numFmtId="164" fontId="7" fillId="3" borderId="24" xfId="3" applyNumberFormat="1" applyFill="1" applyBorder="1" applyAlignment="1" applyProtection="1">
      <alignment horizontal="center" vertical="center"/>
    </xf>
    <xf numFmtId="164" fontId="7" fillId="6" borderId="22" xfId="3" applyNumberFormat="1" applyFill="1" applyBorder="1" applyAlignment="1" applyProtection="1">
      <alignment horizontal="center" vertical="center"/>
    </xf>
    <xf numFmtId="164" fontId="7" fillId="6" borderId="23" xfId="3" applyNumberFormat="1" applyFill="1" applyBorder="1" applyAlignment="1" applyProtection="1">
      <alignment horizontal="center" vertical="center"/>
    </xf>
    <xf numFmtId="164" fontId="7" fillId="6" borderId="24" xfId="3" applyNumberFormat="1" applyFill="1" applyBorder="1" applyAlignment="1" applyProtection="1">
      <alignment horizontal="center" vertical="center"/>
    </xf>
    <xf numFmtId="164" fontId="7" fillId="8" borderId="22" xfId="3" applyNumberFormat="1" applyFill="1" applyBorder="1" applyAlignment="1" applyProtection="1">
      <alignment horizontal="center" vertical="center"/>
    </xf>
    <xf numFmtId="164" fontId="7" fillId="8" borderId="23" xfId="3" applyNumberFormat="1" applyFill="1" applyBorder="1" applyAlignment="1" applyProtection="1">
      <alignment horizontal="center" vertical="center"/>
    </xf>
    <xf numFmtId="164" fontId="7" fillId="8" borderId="24" xfId="3" applyNumberFormat="1" applyFill="1" applyBorder="1" applyAlignment="1" applyProtection="1">
      <alignment horizontal="center" vertical="center"/>
    </xf>
    <xf numFmtId="164" fontId="7" fillId="5" borderId="22" xfId="3" applyNumberFormat="1" applyFill="1" applyBorder="1" applyAlignment="1" applyProtection="1">
      <alignment horizontal="center" vertical="center"/>
    </xf>
    <xf numFmtId="164" fontId="7" fillId="5" borderId="23" xfId="3" applyNumberFormat="1" applyFill="1" applyBorder="1" applyAlignment="1" applyProtection="1">
      <alignment horizontal="center" vertical="center"/>
    </xf>
    <xf numFmtId="164" fontId="7" fillId="5" borderId="24" xfId="3" applyNumberFormat="1" applyFill="1" applyBorder="1" applyAlignment="1" applyProtection="1">
      <alignment horizontal="center" vertical="center"/>
    </xf>
    <xf numFmtId="165" fontId="11" fillId="0" borderId="22" xfId="2" applyNumberFormat="1" applyFont="1" applyBorder="1" applyAlignment="1" applyProtection="1">
      <alignment horizontal="center" vertical="center"/>
    </xf>
    <xf numFmtId="165" fontId="11" fillId="0" borderId="23" xfId="2" applyNumberFormat="1" applyFont="1" applyBorder="1" applyAlignment="1" applyProtection="1">
      <alignment horizontal="center" vertical="center"/>
    </xf>
    <xf numFmtId="165" fontId="11" fillId="0" borderId="24" xfId="2" applyNumberFormat="1" applyFont="1" applyBorder="1" applyAlignment="1" applyProtection="1">
      <alignment horizontal="center" vertical="center"/>
    </xf>
    <xf numFmtId="165" fontId="12" fillId="0" borderId="0" xfId="3" applyNumberFormat="1" applyFont="1" applyFill="1" applyBorder="1" applyAlignment="1" applyProtection="1">
      <protection locked="0"/>
    </xf>
    <xf numFmtId="0" fontId="18" fillId="0" borderId="0" xfId="3" applyFont="1" applyFill="1" applyBorder="1" applyAlignment="1" applyProtection="1">
      <protection locked="0"/>
    </xf>
    <xf numFmtId="164" fontId="7" fillId="0" borderId="0" xfId="3" applyNumberFormat="1" applyFill="1" applyBorder="1" applyAlignment="1" applyProtection="1">
      <protection locked="0"/>
    </xf>
    <xf numFmtId="0" fontId="13" fillId="0" borderId="0" xfId="3" applyFont="1" applyFill="1" applyBorder="1" applyAlignment="1" applyProtection="1">
      <protection locked="0"/>
    </xf>
    <xf numFmtId="0" fontId="24" fillId="0" borderId="0" xfId="3" applyFont="1" applyFill="1" applyBorder="1" applyAlignment="1" applyProtection="1">
      <protection locked="0"/>
    </xf>
    <xf numFmtId="165" fontId="11" fillId="0" borderId="0" xfId="3" applyNumberFormat="1" applyFont="1" applyFill="1" applyBorder="1" applyAlignment="1" applyProtection="1">
      <protection locked="0"/>
    </xf>
    <xf numFmtId="0" fontId="12" fillId="0" borderId="0" xfId="3" applyFont="1" applyFill="1" applyBorder="1" applyAlignment="1" applyProtection="1">
      <protection locked="0"/>
    </xf>
    <xf numFmtId="171" fontId="21" fillId="0" borderId="0" xfId="3" applyNumberFormat="1" applyFont="1" applyFill="1" applyBorder="1" applyAlignment="1" applyProtection="1">
      <protection locked="0"/>
    </xf>
    <xf numFmtId="49" fontId="24" fillId="0" borderId="0" xfId="3" applyNumberFormat="1" applyFont="1" applyFill="1" applyBorder="1" applyAlignment="1" applyProtection="1">
      <protection locked="0"/>
    </xf>
    <xf numFmtId="0" fontId="26" fillId="0" borderId="0" xfId="9" applyFont="1" applyFill="1" applyBorder="1" applyAlignment="1" applyProtection="1">
      <protection locked="0"/>
    </xf>
    <xf numFmtId="1" fontId="11" fillId="12" borderId="36" xfId="2" applyNumberFormat="1" applyFont="1" applyFill="1" applyBorder="1" applyAlignment="1" applyProtection="1">
      <alignment horizontal="center"/>
    </xf>
    <xf numFmtId="0" fontId="14" fillId="12" borderId="26" xfId="2" applyFont="1" applyFill="1" applyBorder="1" applyAlignment="1" applyProtection="1">
      <alignment horizontal="center"/>
    </xf>
    <xf numFmtId="0" fontId="11" fillId="12" borderId="26" xfId="2" applyFont="1" applyFill="1" applyBorder="1" applyAlignment="1" applyProtection="1">
      <alignment horizontal="center"/>
    </xf>
    <xf numFmtId="11" fontId="11" fillId="12" borderId="26" xfId="2" applyNumberFormat="1" applyFont="1" applyFill="1" applyBorder="1" applyAlignment="1" applyProtection="1">
      <alignment horizontal="center"/>
      <protection locked="0"/>
    </xf>
    <xf numFmtId="0" fontId="11" fillId="12" borderId="26" xfId="2" applyNumberFormat="1" applyFont="1" applyFill="1" applyBorder="1" applyAlignment="1" applyProtection="1">
      <alignment horizontal="center"/>
      <protection locked="0"/>
    </xf>
    <xf numFmtId="164" fontId="11" fillId="12" borderId="27" xfId="2" applyNumberFormat="1" applyFont="1" applyFill="1" applyBorder="1" applyAlignment="1" applyProtection="1">
      <alignment horizontal="center"/>
      <protection locked="0"/>
    </xf>
    <xf numFmtId="1" fontId="7" fillId="2" borderId="15" xfId="8" applyNumberFormat="1" applyFont="1" applyFill="1" applyBorder="1" applyAlignment="1" applyProtection="1">
      <alignment horizontal="right" vertical="center" indent="2"/>
      <protection locked="0"/>
    </xf>
    <xf numFmtId="1" fontId="7" fillId="2" borderId="18" xfId="8" applyNumberFormat="1" applyFont="1" applyFill="1" applyBorder="1" applyAlignment="1" applyProtection="1">
      <alignment horizontal="right" vertical="center" indent="2"/>
      <protection locked="0"/>
    </xf>
    <xf numFmtId="1" fontId="7" fillId="2" borderId="20" xfId="8" applyNumberFormat="1" applyFont="1" applyFill="1" applyBorder="1" applyAlignment="1" applyProtection="1">
      <alignment horizontal="right" vertical="center" indent="2"/>
      <protection locked="0"/>
    </xf>
    <xf numFmtId="1" fontId="7" fillId="2" borderId="25" xfId="8" applyNumberFormat="1" applyFont="1" applyFill="1" applyBorder="1" applyAlignment="1" applyProtection="1">
      <alignment horizontal="right" vertical="center" indent="2"/>
      <protection locked="0"/>
    </xf>
    <xf numFmtId="1" fontId="7" fillId="2" borderId="18" xfId="3" applyNumberFormat="1" applyFill="1" applyBorder="1" applyAlignment="1" applyProtection="1">
      <alignment horizontal="right" vertical="center" indent="2"/>
      <protection locked="0"/>
    </xf>
    <xf numFmtId="1" fontId="7" fillId="2" borderId="15" xfId="3" applyNumberFormat="1" applyFill="1" applyBorder="1" applyAlignment="1" applyProtection="1">
      <alignment horizontal="right" vertical="center" indent="2"/>
      <protection locked="0"/>
    </xf>
    <xf numFmtId="1" fontId="7" fillId="2" borderId="20" xfId="3" applyNumberFormat="1" applyFill="1" applyBorder="1" applyAlignment="1" applyProtection="1">
      <alignment horizontal="right" vertical="center" indent="2"/>
      <protection locked="0"/>
    </xf>
    <xf numFmtId="1" fontId="11" fillId="12" borderId="52" xfId="2" applyNumberFormat="1" applyFont="1" applyFill="1" applyBorder="1" applyAlignment="1" applyProtection="1">
      <alignment horizontal="center"/>
    </xf>
    <xf numFmtId="0" fontId="14" fillId="12" borderId="53" xfId="2" applyFont="1" applyFill="1" applyBorder="1" applyAlignment="1" applyProtection="1">
      <alignment horizontal="center"/>
    </xf>
    <xf numFmtId="0" fontId="11" fillId="12" borderId="53" xfId="2" applyFont="1" applyFill="1" applyBorder="1" applyAlignment="1" applyProtection="1">
      <alignment horizontal="center"/>
    </xf>
    <xf numFmtId="11" fontId="11" fillId="12" borderId="53" xfId="2" applyNumberFormat="1" applyFont="1" applyFill="1" applyBorder="1" applyAlignment="1" applyProtection="1">
      <alignment horizontal="center"/>
      <protection locked="0"/>
    </xf>
    <xf numFmtId="0" fontId="11" fillId="12" borderId="53" xfId="2" applyNumberFormat="1" applyFont="1" applyFill="1" applyBorder="1" applyAlignment="1" applyProtection="1">
      <alignment horizontal="center"/>
      <protection locked="0"/>
    </xf>
    <xf numFmtId="164" fontId="11" fillId="12" borderId="54" xfId="2" applyNumberFormat="1" applyFont="1" applyFill="1" applyBorder="1" applyAlignment="1" applyProtection="1">
      <alignment horizontal="center"/>
      <protection locked="0"/>
    </xf>
    <xf numFmtId="1" fontId="7" fillId="2" borderId="55" xfId="8" applyNumberFormat="1" applyFont="1" applyFill="1" applyBorder="1" applyAlignment="1" applyProtection="1">
      <alignment horizontal="right" vertical="center" indent="2"/>
      <protection locked="0"/>
    </xf>
    <xf numFmtId="0" fontId="7" fillId="7" borderId="53" xfId="3" applyFont="1" applyFill="1" applyBorder="1" applyAlignment="1" applyProtection="1">
      <alignment horizontal="center"/>
      <protection locked="0"/>
    </xf>
    <xf numFmtId="0" fontId="7" fillId="7" borderId="54" xfId="3" applyFill="1" applyBorder="1" applyAlignment="1" applyProtection="1">
      <alignment wrapText="1"/>
      <protection locked="0"/>
    </xf>
    <xf numFmtId="164" fontId="7" fillId="3" borderId="51" xfId="3" applyNumberFormat="1" applyFill="1" applyBorder="1" applyAlignment="1" applyProtection="1">
      <alignment horizontal="center" vertical="center"/>
    </xf>
    <xf numFmtId="1" fontId="7" fillId="10" borderId="51" xfId="3" applyNumberFormat="1" applyFill="1" applyBorder="1" applyProtection="1"/>
    <xf numFmtId="0" fontId="11" fillId="0" borderId="53" xfId="2" applyFont="1" applyFill="1" applyBorder="1" applyAlignment="1" applyProtection="1">
      <alignment horizontal="center"/>
      <protection locked="0"/>
    </xf>
    <xf numFmtId="0" fontId="11" fillId="0" borderId="26" xfId="2" applyFont="1" applyFill="1" applyBorder="1" applyAlignment="1" applyProtection="1">
      <alignment horizontal="center"/>
      <protection locked="0"/>
    </xf>
    <xf numFmtId="0" fontId="14" fillId="12" borderId="8" xfId="6" applyFont="1" applyFill="1" applyBorder="1" applyAlignment="1" applyProtection="1">
      <alignment horizontal="center"/>
    </xf>
    <xf numFmtId="0" fontId="14" fillId="12" borderId="9" xfId="6" applyFont="1" applyFill="1" applyBorder="1" applyAlignment="1" applyProtection="1">
      <alignment horizontal="center"/>
    </xf>
    <xf numFmtId="0" fontId="14" fillId="12" borderId="26" xfId="6" applyFont="1" applyFill="1" applyBorder="1" applyAlignment="1" applyProtection="1">
      <alignment horizontal="center"/>
    </xf>
    <xf numFmtId="0" fontId="11" fillId="12" borderId="41" xfId="6" applyFont="1" applyFill="1" applyBorder="1" applyAlignment="1" applyProtection="1">
      <alignment horizontal="center" vertical="center"/>
    </xf>
    <xf numFmtId="0" fontId="14" fillId="12" borderId="41" xfId="0" applyFont="1" applyFill="1" applyBorder="1" applyAlignment="1">
      <alignment horizontal="center" vertical="center"/>
    </xf>
    <xf numFmtId="0" fontId="14" fillId="12" borderId="42" xfId="0" applyFont="1" applyFill="1" applyBorder="1" applyAlignment="1">
      <alignment horizontal="center" vertical="center"/>
    </xf>
    <xf numFmtId="0" fontId="11" fillId="12" borderId="8" xfId="6" applyFont="1" applyFill="1" applyBorder="1" applyAlignment="1" applyProtection="1">
      <alignment horizontal="center" vertical="center"/>
    </xf>
    <xf numFmtId="0" fontId="14" fillId="12" borderId="8" xfId="0" applyFont="1" applyFill="1" applyBorder="1" applyAlignment="1">
      <alignment horizontal="center" vertical="center"/>
    </xf>
    <xf numFmtId="0" fontId="14" fillId="12" borderId="9" xfId="0" applyFont="1" applyFill="1" applyBorder="1" applyAlignment="1">
      <alignment horizontal="center" vertical="center"/>
    </xf>
    <xf numFmtId="0" fontId="11" fillId="12" borderId="16" xfId="6" applyFont="1" applyFill="1" applyBorder="1" applyAlignment="1" applyProtection="1">
      <alignment horizontal="center" vertical="center"/>
    </xf>
    <xf numFmtId="0" fontId="11" fillId="12" borderId="56" xfId="6" applyFont="1" applyFill="1" applyBorder="1" applyAlignment="1" applyProtection="1">
      <alignment horizontal="center" vertical="center"/>
    </xf>
    <xf numFmtId="0" fontId="11" fillId="12" borderId="8" xfId="0" applyFont="1" applyFill="1" applyBorder="1" applyAlignment="1">
      <alignment horizontal="center" vertical="center"/>
    </xf>
    <xf numFmtId="0" fontId="11" fillId="12" borderId="41" xfId="0" applyFont="1" applyFill="1" applyBorder="1" applyAlignment="1">
      <alignment horizontal="center" vertical="center"/>
    </xf>
    <xf numFmtId="0" fontId="11" fillId="12" borderId="9" xfId="0" applyFont="1" applyFill="1" applyBorder="1" applyAlignment="1">
      <alignment horizontal="center" vertical="center"/>
    </xf>
    <xf numFmtId="0" fontId="11" fillId="12" borderId="42" xfId="0" applyFont="1" applyFill="1" applyBorder="1" applyAlignment="1">
      <alignment horizontal="center" vertical="center"/>
    </xf>
    <xf numFmtId="0" fontId="11" fillId="12" borderId="9" xfId="6" applyFont="1" applyFill="1" applyBorder="1" applyAlignment="1" applyProtection="1">
      <alignment horizontal="center" vertical="center"/>
    </xf>
    <xf numFmtId="0" fontId="11" fillId="12" borderId="42" xfId="6" applyFont="1" applyFill="1" applyBorder="1" applyAlignment="1" applyProtection="1">
      <alignment horizontal="center" vertical="center"/>
    </xf>
    <xf numFmtId="0" fontId="5" fillId="0" borderId="0" xfId="9" applyFont="1" applyAlignment="1" applyProtection="1">
      <protection locked="0"/>
    </xf>
    <xf numFmtId="164" fontId="11" fillId="0" borderId="2" xfId="6" applyNumberFormat="1" applyFont="1" applyFill="1" applyBorder="1" applyAlignment="1" applyProtection="1">
      <alignment horizontal="center"/>
    </xf>
    <xf numFmtId="164" fontId="11" fillId="12" borderId="2" xfId="6" applyNumberFormat="1" applyFont="1" applyFill="1" applyBorder="1" applyAlignment="1" applyProtection="1">
      <alignment horizontal="center"/>
    </xf>
    <xf numFmtId="164" fontId="11" fillId="12" borderId="59" xfId="6" applyNumberFormat="1" applyFont="1" applyFill="1" applyBorder="1" applyAlignment="1" applyProtection="1">
      <alignment horizontal="center"/>
    </xf>
    <xf numFmtId="164" fontId="11" fillId="12" borderId="12" xfId="6" applyNumberFormat="1" applyFont="1" applyFill="1" applyBorder="1" applyAlignment="1" applyProtection="1">
      <alignment horizontal="center"/>
    </xf>
    <xf numFmtId="164" fontId="11" fillId="12" borderId="58" xfId="6" applyNumberFormat="1" applyFont="1" applyFill="1" applyBorder="1" applyAlignment="1" applyProtection="1">
      <alignment horizontal="center"/>
    </xf>
    <xf numFmtId="164" fontId="11" fillId="12" borderId="61" xfId="6" applyNumberFormat="1" applyFont="1" applyFill="1" applyBorder="1" applyAlignment="1" applyProtection="1">
      <alignment horizontal="center"/>
    </xf>
    <xf numFmtId="164" fontId="11" fillId="12" borderId="60" xfId="6" applyNumberFormat="1" applyFont="1" applyFill="1" applyBorder="1" applyAlignment="1" applyProtection="1">
      <alignment horizontal="center"/>
    </xf>
    <xf numFmtId="164" fontId="11" fillId="12" borderId="62" xfId="6" applyNumberFormat="1" applyFont="1" applyFill="1" applyBorder="1" applyAlignment="1" applyProtection="1">
      <alignment horizontal="center"/>
    </xf>
    <xf numFmtId="1" fontId="7" fillId="9" borderId="63" xfId="0" applyNumberFormat="1" applyFont="1" applyFill="1" applyBorder="1" applyAlignment="1">
      <alignment horizontal="right" wrapText="1"/>
    </xf>
    <xf numFmtId="1" fontId="7" fillId="9" borderId="64" xfId="0" applyNumberFormat="1" applyFont="1" applyFill="1" applyBorder="1" applyAlignment="1">
      <alignment horizontal="right" wrapText="1"/>
    </xf>
    <xf numFmtId="1" fontId="0" fillId="2" borderId="64" xfId="0" applyNumberFormat="1" applyFill="1" applyBorder="1"/>
    <xf numFmtId="1" fontId="7" fillId="9" borderId="65" xfId="0" applyNumberFormat="1" applyFont="1" applyFill="1" applyBorder="1" applyAlignment="1">
      <alignment horizontal="right" wrapText="1"/>
    </xf>
    <xf numFmtId="1" fontId="7" fillId="9" borderId="15" xfId="0" applyNumberFormat="1" applyFont="1" applyFill="1" applyBorder="1" applyAlignment="1">
      <alignment horizontal="right" wrapText="1"/>
    </xf>
    <xf numFmtId="1" fontId="7" fillId="9" borderId="18" xfId="0" applyNumberFormat="1" applyFont="1" applyFill="1" applyBorder="1" applyAlignment="1">
      <alignment horizontal="right" wrapText="1"/>
    </xf>
    <xf numFmtId="164" fontId="11" fillId="0" borderId="59" xfId="6" applyNumberFormat="1" applyFont="1" applyFill="1" applyBorder="1" applyAlignment="1" applyProtection="1">
      <alignment horizontal="center"/>
    </xf>
    <xf numFmtId="172" fontId="11" fillId="12" borderId="2" xfId="6" applyNumberFormat="1" applyFont="1" applyFill="1" applyBorder="1" applyAlignment="1" applyProtection="1">
      <alignment horizontal="center"/>
    </xf>
    <xf numFmtId="172" fontId="11" fillId="12" borderId="12" xfId="6" applyNumberFormat="1" applyFont="1" applyFill="1" applyBorder="1" applyAlignment="1" applyProtection="1">
      <alignment horizontal="center"/>
    </xf>
    <xf numFmtId="0" fontId="11" fillId="0" borderId="22" xfId="2" applyFont="1" applyFill="1" applyBorder="1" applyAlignment="1" applyProtection="1">
      <alignment horizontal="center"/>
      <protection locked="0"/>
    </xf>
    <xf numFmtId="0" fontId="12" fillId="0" borderId="67" xfId="6" applyFont="1" applyFill="1" applyBorder="1" applyAlignment="1" applyProtection="1">
      <alignment horizontal="center" textRotation="90" wrapText="1"/>
      <protection locked="0"/>
    </xf>
    <xf numFmtId="0" fontId="16" fillId="0" borderId="69" xfId="3" applyFont="1" applyFill="1" applyBorder="1" applyAlignment="1" applyProtection="1">
      <alignment horizontal="center" wrapText="1"/>
      <protection locked="0"/>
    </xf>
    <xf numFmtId="0" fontId="12" fillId="0" borderId="69" xfId="3" applyFont="1" applyFill="1" applyBorder="1" applyAlignment="1" applyProtection="1">
      <alignment horizontal="center" wrapText="1"/>
      <protection locked="0"/>
    </xf>
    <xf numFmtId="0" fontId="12" fillId="0" borderId="68" xfId="3" applyFont="1" applyFill="1" applyBorder="1" applyAlignment="1" applyProtection="1">
      <alignment horizontal="center" textRotation="90" wrapText="1"/>
      <protection locked="0"/>
    </xf>
    <xf numFmtId="0" fontId="11" fillId="12" borderId="26" xfId="6" applyFont="1" applyFill="1" applyBorder="1" applyAlignment="1" applyProtection="1">
      <alignment horizontal="center" vertical="center"/>
    </xf>
    <xf numFmtId="0" fontId="11" fillId="12" borderId="38" xfId="6" applyFont="1" applyFill="1" applyBorder="1" applyAlignment="1" applyProtection="1">
      <alignment horizontal="center" vertical="center"/>
    </xf>
    <xf numFmtId="164" fontId="11" fillId="12" borderId="57" xfId="6" applyNumberFormat="1" applyFont="1" applyFill="1" applyBorder="1" applyAlignment="1" applyProtection="1">
      <alignment horizontal="center"/>
    </xf>
    <xf numFmtId="164" fontId="11" fillId="12" borderId="70" xfId="6" applyNumberFormat="1" applyFont="1" applyFill="1" applyBorder="1" applyAlignment="1" applyProtection="1">
      <alignment horizontal="center"/>
    </xf>
    <xf numFmtId="0" fontId="13" fillId="0" borderId="71" xfId="9" applyFont="1" applyBorder="1" applyAlignment="1" applyProtection="1">
      <alignment horizontal="center" textRotation="90"/>
      <protection locked="0"/>
    </xf>
    <xf numFmtId="0" fontId="12" fillId="0" borderId="72" xfId="6" applyFont="1" applyFill="1" applyBorder="1" applyAlignment="1" applyProtection="1">
      <alignment horizontal="center" textRotation="90" wrapText="1"/>
    </xf>
    <xf numFmtId="0" fontId="13" fillId="0" borderId="72" xfId="6" applyFont="1" applyFill="1" applyBorder="1" applyAlignment="1" applyProtection="1">
      <alignment horizontal="center" textRotation="90" wrapText="1"/>
    </xf>
    <xf numFmtId="0" fontId="12" fillId="0" borderId="72" xfId="2" applyFont="1" applyFill="1" applyBorder="1" applyAlignment="1" applyProtection="1">
      <alignment horizontal="center" textRotation="90"/>
      <protection locked="0"/>
    </xf>
    <xf numFmtId="0" fontId="12" fillId="0" borderId="73" xfId="2" applyFont="1" applyFill="1" applyBorder="1" applyAlignment="1" applyProtection="1">
      <alignment horizontal="center" textRotation="90"/>
      <protection locked="0"/>
    </xf>
    <xf numFmtId="0" fontId="12" fillId="0" borderId="74" xfId="6" applyFont="1" applyFill="1" applyBorder="1" applyAlignment="1" applyProtection="1">
      <alignment horizontal="center" textRotation="90" wrapText="1"/>
    </xf>
    <xf numFmtId="0" fontId="12" fillId="0" borderId="66" xfId="2" applyFont="1" applyFill="1" applyBorder="1" applyAlignment="1" applyProtection="1">
      <alignment horizontal="center" textRotation="90" wrapText="1"/>
      <protection locked="0"/>
    </xf>
    <xf numFmtId="165" fontId="12" fillId="0" borderId="66" xfId="3" applyNumberFormat="1" applyFont="1" applyFill="1" applyBorder="1" applyAlignment="1" applyProtection="1">
      <alignment horizontal="center" textRotation="90" wrapText="1"/>
      <protection locked="0"/>
    </xf>
    <xf numFmtId="0" fontId="12" fillId="0" borderId="3" xfId="3" applyFont="1" applyBorder="1" applyAlignment="1" applyProtection="1">
      <alignment horizontal="center" textRotation="90" wrapText="1"/>
      <protection locked="0"/>
    </xf>
    <xf numFmtId="0" fontId="15" fillId="0" borderId="0" xfId="0" applyFont="1" applyAlignment="1">
      <alignment horizontal="center" vertical="center"/>
    </xf>
    <xf numFmtId="0" fontId="11" fillId="14" borderId="9" xfId="2" applyNumberFormat="1" applyFont="1" applyFill="1" applyBorder="1" applyAlignment="1" applyProtection="1">
      <alignment horizontal="center"/>
      <protection locked="0"/>
    </xf>
    <xf numFmtId="0" fontId="11" fillId="0" borderId="26" xfId="2" applyNumberFormat="1" applyFont="1" applyFill="1" applyBorder="1" applyAlignment="1" applyProtection="1">
      <alignment horizontal="center"/>
      <protection locked="0"/>
    </xf>
    <xf numFmtId="0" fontId="11" fillId="14" borderId="16" xfId="2" applyNumberFormat="1" applyFont="1" applyFill="1" applyBorder="1" applyAlignment="1" applyProtection="1">
      <alignment horizontal="center"/>
      <protection locked="0"/>
    </xf>
    <xf numFmtId="1" fontId="11" fillId="14" borderId="52" xfId="8" applyNumberFormat="1" applyFont="1" applyFill="1" applyBorder="1" applyAlignment="1" applyProtection="1">
      <alignment horizontal="center" vertical="center"/>
      <protection locked="0"/>
    </xf>
    <xf numFmtId="164" fontId="5" fillId="0" borderId="0" xfId="9" applyNumberFormat="1" applyFont="1" applyAlignment="1" applyProtection="1">
      <alignment horizontal="center"/>
      <protection locked="0"/>
    </xf>
    <xf numFmtId="0" fontId="4" fillId="0" borderId="0" xfId="0" applyFont="1"/>
    <xf numFmtId="0" fontId="0" fillId="0" borderId="0" xfId="0" applyAlignment="1">
      <alignment horizontal="center"/>
    </xf>
    <xf numFmtId="0" fontId="27" fillId="0" borderId="0" xfId="0" applyFont="1"/>
    <xf numFmtId="0" fontId="28" fillId="0" borderId="0" xfId="0" applyFont="1"/>
    <xf numFmtId="0" fontId="28" fillId="0" borderId="0" xfId="0" applyFont="1" applyAlignment="1">
      <alignment horizontal="center" vertical="center"/>
    </xf>
    <xf numFmtId="1" fontId="30" fillId="0" borderId="0" xfId="3" applyNumberFormat="1" applyFont="1" applyBorder="1" applyAlignment="1" applyProtection="1">
      <protection locked="0"/>
    </xf>
    <xf numFmtId="0" fontId="31" fillId="0" borderId="0" xfId="3" applyFont="1" applyBorder="1" applyAlignment="1" applyProtection="1">
      <alignment horizontal="center"/>
      <protection locked="0"/>
    </xf>
    <xf numFmtId="0" fontId="30" fillId="0" borderId="0" xfId="3" applyFont="1" applyBorder="1" applyProtection="1">
      <protection locked="0"/>
    </xf>
    <xf numFmtId="0" fontId="27" fillId="0" borderId="0" xfId="0" applyFont="1" applyFill="1" applyBorder="1" applyAlignment="1" applyProtection="1">
      <protection locked="0"/>
    </xf>
    <xf numFmtId="0" fontId="31" fillId="0" borderId="0" xfId="3" applyFont="1" applyFill="1" applyBorder="1" applyAlignment="1" applyProtection="1">
      <alignment horizontal="center"/>
      <protection locked="0"/>
    </xf>
    <xf numFmtId="0" fontId="27" fillId="0" borderId="0" xfId="3" applyFont="1" applyFill="1" applyBorder="1" applyAlignment="1" applyProtection="1">
      <alignment horizontal="center"/>
      <protection locked="0"/>
    </xf>
    <xf numFmtId="0" fontId="32" fillId="0" borderId="0" xfId="3" applyFont="1" applyFill="1" applyBorder="1" applyProtection="1">
      <protection locked="0"/>
    </xf>
    <xf numFmtId="0" fontId="29" fillId="0" borderId="0" xfId="3" applyFont="1" applyFill="1" applyBorder="1" applyAlignment="1" applyProtection="1">
      <alignment horizontal="left" vertical="center"/>
      <protection locked="0"/>
    </xf>
    <xf numFmtId="0" fontId="33" fillId="0" borderId="0" xfId="0" applyFont="1"/>
    <xf numFmtId="165" fontId="34" fillId="0" borderId="0" xfId="3" applyNumberFormat="1" applyFont="1" applyBorder="1" applyAlignment="1" applyProtection="1">
      <alignment horizontal="left" vertical="center"/>
      <protection locked="0"/>
    </xf>
    <xf numFmtId="0" fontId="33" fillId="0" borderId="1" xfId="3" applyFont="1" applyBorder="1" applyAlignment="1" applyProtection="1">
      <alignment horizontal="left" vertical="center"/>
      <protection locked="0"/>
    </xf>
    <xf numFmtId="165" fontId="34" fillId="0" borderId="0" xfId="3" applyNumberFormat="1" applyFont="1" applyBorder="1" applyAlignment="1" applyProtection="1">
      <alignment horizontal="left"/>
      <protection locked="0"/>
    </xf>
    <xf numFmtId="0" fontId="34" fillId="0" borderId="0" xfId="3" applyFont="1" applyBorder="1" applyAlignment="1" applyProtection="1">
      <alignment horizontal="left" vertical="center"/>
      <protection locked="0"/>
    </xf>
    <xf numFmtId="0" fontId="33" fillId="0" borderId="0" xfId="3" applyFont="1" applyBorder="1" applyAlignment="1" applyProtection="1">
      <alignment horizontal="left" vertical="center"/>
      <protection locked="0"/>
    </xf>
    <xf numFmtId="0" fontId="34" fillId="0" borderId="1" xfId="3" applyFont="1" applyBorder="1" applyAlignment="1" applyProtection="1">
      <alignment horizontal="left" vertical="center"/>
      <protection locked="0"/>
    </xf>
    <xf numFmtId="0" fontId="34" fillId="0" borderId="0" xfId="3" applyFont="1" applyFill="1" applyBorder="1" applyAlignment="1" applyProtection="1">
      <alignment horizontal="left" vertical="center"/>
      <protection locked="0"/>
    </xf>
    <xf numFmtId="0" fontId="30" fillId="0" borderId="0" xfId="3" applyFont="1" applyBorder="1" applyAlignment="1" applyProtection="1">
      <alignment horizontal="center"/>
      <protection locked="0"/>
    </xf>
    <xf numFmtId="0" fontId="32" fillId="0" borderId="0" xfId="0" applyFont="1"/>
    <xf numFmtId="0" fontId="32" fillId="0" borderId="0" xfId="0" applyFont="1" applyFill="1" applyBorder="1" applyAlignment="1" applyProtection="1">
      <protection locked="0"/>
    </xf>
    <xf numFmtId="0" fontId="30" fillId="0" borderId="0" xfId="3" applyFont="1" applyFill="1" applyBorder="1" applyAlignment="1" applyProtection="1">
      <alignment horizontal="center"/>
      <protection locked="0"/>
    </xf>
    <xf numFmtId="0" fontId="32" fillId="0" borderId="0" xfId="3" applyFont="1" applyFill="1" applyBorder="1" applyAlignment="1" applyProtection="1">
      <alignment horizontal="center"/>
      <protection locked="0"/>
    </xf>
    <xf numFmtId="0" fontId="36" fillId="0" borderId="0" xfId="0" applyFont="1" applyAlignment="1">
      <alignment horizontal="center"/>
    </xf>
    <xf numFmtId="0" fontId="37" fillId="0" borderId="0" xfId="10" applyFont="1" applyAlignment="1">
      <alignment horizontal="center" wrapText="1"/>
    </xf>
    <xf numFmtId="0" fontId="36" fillId="0" borderId="0" xfId="11" applyFont="1"/>
    <xf numFmtId="0" fontId="38" fillId="0" borderId="0" xfId="11" applyNumberFormat="1" applyFont="1" applyAlignment="1">
      <alignment wrapText="1"/>
    </xf>
    <xf numFmtId="0" fontId="38" fillId="0" borderId="0" xfId="0" applyFont="1"/>
    <xf numFmtId="49" fontId="38" fillId="0" borderId="0" xfId="0" applyNumberFormat="1" applyFont="1" applyAlignment="1">
      <alignment wrapText="1"/>
    </xf>
    <xf numFmtId="0" fontId="39" fillId="0" borderId="0" xfId="0" applyFont="1" applyAlignment="1">
      <alignment wrapText="1"/>
    </xf>
    <xf numFmtId="0" fontId="37" fillId="0" borderId="0" xfId="0" applyFont="1"/>
    <xf numFmtId="0" fontId="12" fillId="0" borderId="0" xfId="3" applyFont="1" applyAlignment="1" applyProtection="1">
      <alignment horizontal="center" textRotation="90" wrapText="1"/>
      <protection locked="0"/>
    </xf>
    <xf numFmtId="0" fontId="11" fillId="12" borderId="36" xfId="6" applyFont="1" applyFill="1" applyBorder="1" applyAlignment="1" applyProtection="1">
      <alignment horizontal="center"/>
    </xf>
    <xf numFmtId="0" fontId="11" fillId="12" borderId="32" xfId="6" applyFont="1" applyFill="1" applyBorder="1" applyAlignment="1" applyProtection="1">
      <alignment horizontal="center"/>
    </xf>
    <xf numFmtId="0" fontId="11" fillId="12" borderId="33" xfId="6" applyFont="1" applyFill="1" applyBorder="1" applyAlignment="1" applyProtection="1">
      <alignment horizontal="center"/>
    </xf>
    <xf numFmtId="0" fontId="5" fillId="11" borderId="3" xfId="9" applyFont="1" applyFill="1" applyBorder="1" applyProtection="1">
      <protection locked="0"/>
    </xf>
    <xf numFmtId="0" fontId="9" fillId="11" borderId="3" xfId="9" applyFont="1" applyFill="1" applyBorder="1" applyAlignment="1" applyProtection="1">
      <alignment horizontal="center"/>
      <protection locked="0"/>
    </xf>
    <xf numFmtId="0" fontId="17" fillId="11" borderId="3" xfId="9" applyFont="1" applyFill="1" applyBorder="1" applyAlignment="1" applyProtection="1">
      <alignment horizontal="center"/>
      <protection locked="0"/>
    </xf>
    <xf numFmtId="0" fontId="12" fillId="0" borderId="75" xfId="3" applyFont="1" applyBorder="1" applyAlignment="1" applyProtection="1">
      <alignment horizontal="center" textRotation="90" wrapText="1"/>
      <protection locked="0"/>
    </xf>
    <xf numFmtId="1" fontId="11" fillId="11" borderId="3" xfId="2" applyNumberFormat="1" applyFont="1" applyFill="1" applyBorder="1" applyAlignment="1" applyProtection="1">
      <alignment horizontal="center"/>
    </xf>
    <xf numFmtId="1" fontId="14" fillId="11" borderId="3" xfId="3" applyNumberFormat="1" applyFont="1" applyFill="1" applyBorder="1" applyAlignment="1" applyProtection="1">
      <alignment horizontal="center"/>
    </xf>
    <xf numFmtId="1" fontId="14" fillId="11" borderId="3" xfId="3" applyNumberFormat="1" applyFont="1" applyFill="1" applyBorder="1" applyAlignment="1" applyProtection="1">
      <alignment horizontal="center" vertical="center"/>
    </xf>
    <xf numFmtId="0" fontId="40" fillId="0" borderId="0" xfId="0" applyFont="1" applyAlignment="1">
      <alignment wrapText="1"/>
    </xf>
    <xf numFmtId="0" fontId="28" fillId="0" borderId="0" xfId="0" applyFont="1" applyAlignment="1">
      <alignment horizontal="left"/>
    </xf>
    <xf numFmtId="0" fontId="41" fillId="0" borderId="0" xfId="0" applyFont="1" applyAlignment="1">
      <alignment horizontal="left"/>
    </xf>
    <xf numFmtId="0" fontId="42" fillId="0" borderId="0" xfId="0" applyFont="1" applyAlignment="1">
      <alignment wrapText="1"/>
    </xf>
    <xf numFmtId="0" fontId="14" fillId="0" borderId="0" xfId="0" applyNumberFormat="1" applyFont="1" applyFill="1" applyBorder="1" applyAlignment="1" applyProtection="1">
      <protection locked="0"/>
    </xf>
    <xf numFmtId="0" fontId="14" fillId="0" borderId="0" xfId="0" applyNumberFormat="1" applyFont="1" applyFill="1" applyBorder="1" applyAlignment="1" applyProtection="1">
      <alignment horizontal="center"/>
    </xf>
    <xf numFmtId="0" fontId="35" fillId="0" borderId="7" xfId="9" applyFont="1" applyBorder="1" applyAlignment="1" applyProtection="1">
      <alignment horizontal="center"/>
      <protection locked="0"/>
    </xf>
    <xf numFmtId="0" fontId="0" fillId="0" borderId="7" xfId="0" applyBorder="1" applyAlignment="1">
      <alignment horizontal="center"/>
    </xf>
    <xf numFmtId="0" fontId="11" fillId="0" borderId="0" xfId="3" quotePrefix="1" applyFont="1" applyAlignment="1" applyProtection="1">
      <alignment horizontal="left" wrapText="1"/>
      <protection locked="0"/>
    </xf>
    <xf numFmtId="0" fontId="0" fillId="0" borderId="0" xfId="0" applyAlignment="1" applyProtection="1">
      <alignment wrapText="1"/>
      <protection locked="0"/>
    </xf>
  </cellXfs>
  <cellStyles count="12">
    <cellStyle name="Normal" xfId="0" builtinId="0"/>
    <cellStyle name="Normal 5" xfId="10"/>
    <cellStyle name="Normal 6" xfId="11"/>
    <cellStyle name="Normal_4-11-2_Saturation" xfId="1"/>
    <cellStyle name="Normal_Competitive 3 unknown Tube Layout" xfId="2"/>
    <cellStyle name="Normal_Competitive Tube Layout" xfId="3"/>
    <cellStyle name="Normal_LabA_S2" xfId="4"/>
    <cellStyle name="Normal_Saturation (General) " xfId="5"/>
    <cellStyle name="Normal_Saturation Tube Layout" xfId="6"/>
    <cellStyle name="Normal_WA 2-30-5 Saturation" xfId="7"/>
    <cellStyle name="Normal_WA 2-30-ER competitive template" xfId="8"/>
    <cellStyle name="Normal_WA-2-30-3-3 Saturation" xfId="9"/>
  </cellStyles>
  <dxfs count="5">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ill>
        <patternFill patternType="solid">
          <bgColor indexed="10"/>
        </patternFill>
      </fill>
    </dxf>
    <dxf>
      <fill>
        <patternFill>
          <bgColor indexed="22"/>
        </patternFill>
      </fill>
    </dxf>
  </dxfs>
  <tableStyles count="0" defaultTableStyle="TableStyleMedium9" defaultPivotStyle="PivotStyleLight16"/>
  <colors>
    <mruColors>
      <color rgb="FFCCFFFF"/>
      <color rgb="FF99CC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3" tint="0.59999389629810485"/>
  </sheetPr>
  <dimension ref="A1:A28"/>
  <sheetViews>
    <sheetView tabSelected="1" topLeftCell="A16" workbookViewId="0">
      <selection activeCell="A10" sqref="A10"/>
    </sheetView>
  </sheetViews>
  <sheetFormatPr defaultRowHeight="12.75"/>
  <cols>
    <col min="1" max="1" width="131.28515625" customWidth="1"/>
  </cols>
  <sheetData>
    <row r="1" spans="1:1" ht="18.75">
      <c r="A1" s="403" t="s">
        <v>65</v>
      </c>
    </row>
    <row r="2" spans="1:1" ht="15.75">
      <c r="A2" s="404" t="s">
        <v>66</v>
      </c>
    </row>
    <row r="4" spans="1:1" ht="18.75">
      <c r="A4" s="405" t="s">
        <v>67</v>
      </c>
    </row>
    <row r="5" spans="1:1" ht="138" customHeight="1">
      <c r="A5" s="406" t="s">
        <v>68</v>
      </c>
    </row>
    <row r="6" spans="1:1" ht="19.5" customHeight="1"/>
    <row r="7" spans="1:1" ht="16.5" customHeight="1"/>
    <row r="8" spans="1:1" ht="34.5" customHeight="1">
      <c r="A8" s="408" t="s">
        <v>84</v>
      </c>
    </row>
    <row r="9" spans="1:1" ht="18" customHeight="1"/>
    <row r="10" spans="1:1" ht="110.25">
      <c r="A10" s="425" t="s">
        <v>83</v>
      </c>
    </row>
    <row r="11" spans="1:1" ht="15.75">
      <c r="A11" s="407" t="s">
        <v>69</v>
      </c>
    </row>
    <row r="12" spans="1:1" ht="78.75" customHeight="1">
      <c r="A12" s="409" t="s">
        <v>70</v>
      </c>
    </row>
    <row r="14" spans="1:1" ht="33.75" customHeight="1">
      <c r="A14" s="409" t="s">
        <v>71</v>
      </c>
    </row>
    <row r="15" spans="1:1" ht="20.25" customHeight="1"/>
    <row r="16" spans="1:1" ht="64.5" customHeight="1">
      <c r="A16" s="409" t="s">
        <v>72</v>
      </c>
    </row>
    <row r="17" spans="1:1" ht="24" customHeight="1"/>
    <row r="18" spans="1:1" ht="15.75">
      <c r="A18" s="407" t="s">
        <v>73</v>
      </c>
    </row>
    <row r="19" spans="1:1" ht="15.75">
      <c r="A19" s="410" t="s">
        <v>80</v>
      </c>
    </row>
    <row r="20" spans="1:1" ht="15.75">
      <c r="A20" s="410" t="s">
        <v>74</v>
      </c>
    </row>
    <row r="21" spans="1:1" ht="15.75">
      <c r="A21" s="410" t="s">
        <v>79</v>
      </c>
    </row>
    <row r="22" spans="1:1" ht="15.75">
      <c r="A22" s="410" t="s">
        <v>75</v>
      </c>
    </row>
    <row r="25" spans="1:1" ht="15.75">
      <c r="A25" s="422" t="s">
        <v>81</v>
      </c>
    </row>
    <row r="28" spans="1:1" ht="47.25">
      <c r="A28" s="422" t="s">
        <v>82</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tabColor theme="1"/>
  </sheetPr>
  <dimension ref="A1:D18"/>
  <sheetViews>
    <sheetView workbookViewId="0">
      <selection activeCell="A16" sqref="A16"/>
    </sheetView>
  </sheetViews>
  <sheetFormatPr defaultRowHeight="12.75"/>
  <cols>
    <col min="1" max="1" width="88.42578125" customWidth="1"/>
    <col min="2" max="2" width="12.7109375" customWidth="1"/>
    <col min="3" max="3" width="13.5703125" customWidth="1"/>
    <col min="4" max="4" width="16.42578125" customWidth="1"/>
  </cols>
  <sheetData>
    <row r="1" spans="1:4" s="379" customFormat="1" ht="18.75">
      <c r="A1" s="424" t="s">
        <v>63</v>
      </c>
    </row>
    <row r="2" spans="1:4" s="379" customFormat="1" ht="15.75">
      <c r="A2" s="380" t="s">
        <v>77</v>
      </c>
    </row>
    <row r="3" spans="1:4" s="379" customFormat="1" ht="15.75">
      <c r="B3" s="381" t="s">
        <v>33</v>
      </c>
      <c r="C3" s="381" t="s">
        <v>34</v>
      </c>
      <c r="D3" s="381" t="s">
        <v>35</v>
      </c>
    </row>
    <row r="4" spans="1:4" s="399" customFormat="1" ht="15.75">
      <c r="A4" s="391" t="s">
        <v>31</v>
      </c>
      <c r="B4" s="382"/>
      <c r="C4" s="398"/>
      <c r="D4" s="398"/>
    </row>
    <row r="5" spans="1:4" s="399" customFormat="1" ht="15.75">
      <c r="A5" s="392" t="s">
        <v>12</v>
      </c>
      <c r="B5" s="384"/>
      <c r="C5" s="400"/>
      <c r="D5" s="384"/>
    </row>
    <row r="6" spans="1:4" s="399" customFormat="1" ht="15.75">
      <c r="A6" s="393" t="s">
        <v>59</v>
      </c>
      <c r="B6" s="400"/>
      <c r="C6" s="401"/>
      <c r="D6" s="398"/>
    </row>
    <row r="7" spans="1:4" s="399" customFormat="1" ht="15.75">
      <c r="A7" s="395" t="s">
        <v>32</v>
      </c>
      <c r="B7" s="384"/>
      <c r="C7" s="398"/>
      <c r="D7" s="398"/>
    </row>
    <row r="8" spans="1:4" s="399" customFormat="1" ht="15.75">
      <c r="A8" s="395" t="s">
        <v>60</v>
      </c>
      <c r="B8" s="384"/>
      <c r="C8" s="398"/>
      <c r="D8" s="398"/>
    </row>
    <row r="9" spans="1:4" s="399" customFormat="1" ht="15.75">
      <c r="A9" s="396" t="s">
        <v>61</v>
      </c>
      <c r="B9" s="384"/>
      <c r="C9" s="402"/>
      <c r="D9" s="398"/>
    </row>
    <row r="10" spans="1:4" s="399" customFormat="1" ht="15.75">
      <c r="A10" s="394" t="s">
        <v>36</v>
      </c>
      <c r="B10" s="388"/>
      <c r="C10" s="402"/>
      <c r="D10" s="398"/>
    </row>
    <row r="11" spans="1:4" s="399" customFormat="1" ht="15.75">
      <c r="A11" s="390"/>
      <c r="B11" s="388"/>
      <c r="C11" s="398"/>
      <c r="D11" s="398"/>
    </row>
    <row r="12" spans="1:4" s="399" customFormat="1" ht="15.75">
      <c r="A12" s="397"/>
    </row>
    <row r="13" spans="1:4" s="399" customFormat="1" ht="15.75">
      <c r="A13" s="397"/>
    </row>
    <row r="14" spans="1:4" s="399" customFormat="1" ht="15.75">
      <c r="A14" s="397"/>
    </row>
    <row r="15" spans="1:4" s="399" customFormat="1" ht="15.75">
      <c r="A15" s="397"/>
    </row>
    <row r="16" spans="1:4" s="399" customFormat="1" ht="15.75">
      <c r="A16" s="397"/>
    </row>
    <row r="17" spans="1:1" s="399" customFormat="1" ht="15.75">
      <c r="A17" s="397"/>
    </row>
    <row r="18" spans="1:1" s="377" customFormat="1"/>
  </sheetData>
  <printOptions gridLines="1"/>
  <pageMargins left="0.7" right="0.17" top="0.19" bottom="0.32" header="0.18" footer="0.3"/>
  <pageSetup orientation="landscape" r:id="rId1"/>
</worksheet>
</file>

<file path=xl/worksheets/sheet3.xml><?xml version="1.0" encoding="utf-8"?>
<worksheet xmlns="http://schemas.openxmlformats.org/spreadsheetml/2006/main" xmlns:r="http://schemas.openxmlformats.org/officeDocument/2006/relationships">
  <sheetPr codeName="Sheet2">
    <tabColor rgb="FFFF0000"/>
  </sheetPr>
  <dimension ref="A1:EX115"/>
  <sheetViews>
    <sheetView view="pageBreakPreview" zoomScale="90" zoomScaleNormal="60" zoomScaleSheetLayoutView="90" workbookViewId="0">
      <selection activeCell="C2" sqref="C2"/>
    </sheetView>
  </sheetViews>
  <sheetFormatPr defaultColWidth="14.140625" defaultRowHeight="12"/>
  <cols>
    <col min="1" max="1" width="10.42578125" style="1" customWidth="1"/>
    <col min="2" max="2" width="5.7109375" style="1" customWidth="1"/>
    <col min="3" max="3" width="6" style="1" customWidth="1"/>
    <col min="4" max="4" width="5.7109375" style="1" customWidth="1"/>
    <col min="5" max="5" width="24.42578125" style="1" bestFit="1" customWidth="1"/>
    <col min="6" max="6" width="7.28515625" style="1" customWidth="1"/>
    <col min="7" max="7" width="7.42578125" style="1" customWidth="1"/>
    <col min="8" max="8" width="13.42578125" style="1" bestFit="1" customWidth="1"/>
    <col min="9" max="9" width="8.5703125" style="1" customWidth="1"/>
    <col min="10" max="11" width="13.42578125" style="1" bestFit="1" customWidth="1"/>
    <col min="12" max="12" width="8.5703125" style="1" customWidth="1"/>
    <col min="13" max="13" width="13.42578125" style="1" bestFit="1" customWidth="1"/>
    <col min="14" max="14" width="8.7109375" style="1" customWidth="1"/>
    <col min="15" max="18" width="8.5703125" style="1" customWidth="1"/>
    <col min="19" max="19" width="15.140625" style="1" bestFit="1" customWidth="1"/>
    <col min="20" max="20" width="19.42578125" style="2" customWidth="1"/>
    <col min="21" max="21" width="42.85546875" style="2" customWidth="1"/>
    <col min="22" max="22" width="13" style="2" customWidth="1"/>
    <col min="23" max="23" width="74.7109375" style="2" customWidth="1"/>
    <col min="24" max="24" width="5.5703125" style="2" customWidth="1"/>
    <col min="25" max="25" width="12" style="1" customWidth="1"/>
    <col min="26" max="26" width="13.42578125" style="1" customWidth="1"/>
    <col min="27" max="27" width="15" style="1" customWidth="1"/>
    <col min="28" max="28" width="13.28515625" style="1" customWidth="1"/>
    <col min="29" max="29" width="11.85546875" style="1" customWidth="1"/>
    <col min="30" max="30" width="11.42578125" style="4" customWidth="1"/>
    <col min="31" max="31" width="14.140625" style="1" customWidth="1"/>
    <col min="32" max="33" width="14.28515625" style="1" customWidth="1"/>
    <col min="34" max="34" width="20.5703125" style="1" customWidth="1"/>
    <col min="35" max="35" width="15.85546875" style="1" customWidth="1"/>
    <col min="36" max="36" width="10.85546875" style="1" customWidth="1"/>
    <col min="37" max="37" width="14.28515625" style="1" customWidth="1"/>
    <col min="38" max="38" width="14.28515625" style="5" customWidth="1"/>
    <col min="39" max="16384" width="14.140625" style="1"/>
  </cols>
  <sheetData>
    <row r="1" spans="1:147" s="2" customFormat="1" ht="24" customHeight="1">
      <c r="A1" s="428" t="s">
        <v>64</v>
      </c>
      <c r="B1" s="428"/>
      <c r="C1" s="429"/>
      <c r="D1" s="429"/>
      <c r="E1" s="429"/>
      <c r="F1" s="429"/>
      <c r="G1" s="429"/>
      <c r="H1" s="429"/>
      <c r="I1" s="429"/>
      <c r="J1" s="429"/>
      <c r="K1" s="429"/>
      <c r="L1" s="429"/>
      <c r="M1" s="429"/>
      <c r="N1" s="429"/>
      <c r="O1" s="429"/>
      <c r="P1" s="429"/>
      <c r="Q1" s="429"/>
      <c r="R1" s="429"/>
      <c r="S1" s="429"/>
      <c r="T1" s="429"/>
      <c r="U1" s="429"/>
      <c r="V1" s="429"/>
      <c r="AD1" s="376"/>
      <c r="AL1" s="3"/>
    </row>
    <row r="2" spans="1:147" s="14" customFormat="1" ht="147.75" customHeight="1">
      <c r="A2" s="362" t="s">
        <v>76</v>
      </c>
      <c r="B2" s="362" t="s">
        <v>2</v>
      </c>
      <c r="C2" s="363" t="s">
        <v>0</v>
      </c>
      <c r="D2" s="364" t="s">
        <v>1</v>
      </c>
      <c r="E2" s="363" t="s">
        <v>14</v>
      </c>
      <c r="F2" s="365" t="s">
        <v>15</v>
      </c>
      <c r="G2" s="366" t="s">
        <v>5</v>
      </c>
      <c r="H2" s="164" t="s">
        <v>51</v>
      </c>
      <c r="I2" s="165" t="s">
        <v>41</v>
      </c>
      <c r="J2" s="166" t="s">
        <v>42</v>
      </c>
      <c r="K2" s="164" t="s">
        <v>43</v>
      </c>
      <c r="L2" s="165" t="s">
        <v>44</v>
      </c>
      <c r="M2" s="166" t="s">
        <v>45</v>
      </c>
      <c r="N2" s="164" t="s">
        <v>46</v>
      </c>
      <c r="O2" s="165" t="s">
        <v>47</v>
      </c>
      <c r="P2" s="367" t="s">
        <v>48</v>
      </c>
      <c r="Q2" s="368" t="s">
        <v>49</v>
      </c>
      <c r="R2" s="369" t="s">
        <v>50</v>
      </c>
      <c r="S2" s="354" t="s">
        <v>25</v>
      </c>
      <c r="T2" s="355" t="s">
        <v>38</v>
      </c>
      <c r="U2" s="356" t="s">
        <v>39</v>
      </c>
      <c r="V2" s="357" t="s">
        <v>40</v>
      </c>
      <c r="W2" s="90"/>
      <c r="X2" s="182"/>
      <c r="Y2" s="120"/>
      <c r="Z2" s="120"/>
      <c r="AA2" s="183"/>
      <c r="AB2" s="184"/>
      <c r="AC2" s="120"/>
      <c r="AE2" s="16"/>
      <c r="AF2" s="71"/>
      <c r="AG2" s="71"/>
      <c r="AH2" s="71"/>
      <c r="AI2" s="71"/>
      <c r="AJ2" s="71"/>
      <c r="AK2" s="71"/>
      <c r="AL2" s="71"/>
      <c r="AM2" s="71"/>
      <c r="AN2" s="71"/>
    </row>
    <row r="3" spans="1:147" ht="12.75" customHeight="1">
      <c r="A3" s="415"/>
      <c r="B3" s="415"/>
      <c r="C3" s="412">
        <v>1</v>
      </c>
      <c r="D3" s="320">
        <v>1</v>
      </c>
      <c r="E3" s="358" t="s">
        <v>22</v>
      </c>
      <c r="F3" s="358" t="s">
        <v>10</v>
      </c>
      <c r="G3" s="359">
        <v>1</v>
      </c>
      <c r="H3" s="143">
        <v>0.3</v>
      </c>
      <c r="I3" s="144">
        <v>50</v>
      </c>
      <c r="J3" s="152">
        <f>H3*I3/P3</f>
        <v>0.03</v>
      </c>
      <c r="K3" s="167" t="s">
        <v>13</v>
      </c>
      <c r="L3" s="168" t="s">
        <v>13</v>
      </c>
      <c r="M3" s="169" t="s">
        <v>13</v>
      </c>
      <c r="N3" s="147">
        <v>350</v>
      </c>
      <c r="O3" s="144">
        <v>100</v>
      </c>
      <c r="P3" s="148">
        <f t="shared" ref="P3:P67" si="0">SUM(I3,L3,N3,O3)</f>
        <v>500</v>
      </c>
      <c r="Q3" s="360">
        <v>1.5</v>
      </c>
      <c r="R3" s="361">
        <v>1</v>
      </c>
      <c r="S3" s="137"/>
      <c r="T3" s="17" t="str">
        <f>IF(U3&lt;&gt;"","NO","yes")</f>
        <v>NO</v>
      </c>
      <c r="U3" s="18" t="str">
        <f>IF(AND(ISNUMBER(S3),S3&gt;0),"","missing value")</f>
        <v>missing value</v>
      </c>
      <c r="V3" s="198" t="str">
        <f t="shared" ref="V3:V50" si="1">IF(T3&lt;&gt;"NO",(Q3/R3)*S3,"")</f>
        <v/>
      </c>
      <c r="W3" s="19"/>
      <c r="X3" s="185"/>
      <c r="Y3" s="67"/>
      <c r="Z3" s="186"/>
      <c r="AA3" s="187"/>
      <c r="AB3" s="186"/>
      <c r="AC3" s="186"/>
      <c r="AE3" s="190"/>
      <c r="AF3" s="188"/>
      <c r="AG3" s="188"/>
      <c r="AH3" s="189"/>
      <c r="AJ3" s="8"/>
      <c r="AK3" s="32"/>
      <c r="AL3" s="24"/>
      <c r="AM3" s="24"/>
      <c r="AN3" s="89"/>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row>
    <row r="4" spans="1:147" ht="13.5" customHeight="1">
      <c r="A4" s="415"/>
      <c r="B4" s="415"/>
      <c r="C4" s="413">
        <v>2</v>
      </c>
      <c r="D4" s="318">
        <v>2</v>
      </c>
      <c r="E4" s="325" t="s">
        <v>22</v>
      </c>
      <c r="F4" s="325" t="s">
        <v>10</v>
      </c>
      <c r="G4" s="322">
        <v>1</v>
      </c>
      <c r="H4" s="138">
        <v>0.3</v>
      </c>
      <c r="I4" s="134">
        <v>50</v>
      </c>
      <c r="J4" s="151">
        <f t="shared" ref="J4:J67" si="2">H4*I4/P4</f>
        <v>0.03</v>
      </c>
      <c r="K4" s="167" t="s">
        <v>13</v>
      </c>
      <c r="L4" s="168" t="s">
        <v>13</v>
      </c>
      <c r="M4" s="169" t="s">
        <v>13</v>
      </c>
      <c r="N4" s="140">
        <v>350</v>
      </c>
      <c r="O4" s="134">
        <v>100</v>
      </c>
      <c r="P4" s="118">
        <f t="shared" si="0"/>
        <v>500</v>
      </c>
      <c r="Q4" s="340">
        <v>1.5</v>
      </c>
      <c r="R4" s="341">
        <v>1</v>
      </c>
      <c r="S4" s="137"/>
      <c r="T4" s="17" t="str">
        <f t="shared" ref="T4:T67" si="3">IF(U4&lt;&gt;"","NO","yes")</f>
        <v>NO</v>
      </c>
      <c r="U4" s="18" t="str">
        <f t="shared" ref="U4:U67" si="4">IF(AND(ISNUMBER(S4),S4&gt;0),"","missing value")</f>
        <v>missing value</v>
      </c>
      <c r="V4" s="198" t="str">
        <f t="shared" si="1"/>
        <v/>
      </c>
      <c r="W4" s="19"/>
      <c r="X4" s="185"/>
      <c r="Y4" s="67"/>
      <c r="Z4" s="186"/>
      <c r="AA4" s="187"/>
      <c r="AB4" s="186"/>
      <c r="AC4" s="186"/>
      <c r="AE4" s="190"/>
      <c r="AF4" s="190"/>
      <c r="AG4" s="190"/>
      <c r="AH4" s="188"/>
      <c r="AJ4" s="8"/>
      <c r="AK4" s="12"/>
      <c r="AL4" s="27"/>
      <c r="AM4" s="12"/>
      <c r="AN4" s="31"/>
      <c r="AO4" s="8"/>
      <c r="AP4" s="8"/>
      <c r="AQ4" s="8"/>
      <c r="AR4" s="8"/>
      <c r="AS4" s="8"/>
      <c r="AT4" s="8"/>
      <c r="AU4" s="8"/>
      <c r="AV4" s="8"/>
      <c r="AW4" s="8"/>
    </row>
    <row r="5" spans="1:147" ht="12.75">
      <c r="A5" s="415"/>
      <c r="B5" s="415"/>
      <c r="C5" s="413">
        <v>3</v>
      </c>
      <c r="D5" s="318">
        <v>3</v>
      </c>
      <c r="E5" s="325" t="s">
        <v>22</v>
      </c>
      <c r="F5" s="325" t="s">
        <v>10</v>
      </c>
      <c r="G5" s="322">
        <v>1</v>
      </c>
      <c r="H5" s="138">
        <v>0.3</v>
      </c>
      <c r="I5" s="134">
        <v>50</v>
      </c>
      <c r="J5" s="151">
        <f t="shared" si="2"/>
        <v>0.03</v>
      </c>
      <c r="K5" s="167" t="s">
        <v>13</v>
      </c>
      <c r="L5" s="168" t="s">
        <v>13</v>
      </c>
      <c r="M5" s="169" t="s">
        <v>13</v>
      </c>
      <c r="N5" s="140">
        <v>350</v>
      </c>
      <c r="O5" s="134">
        <v>100</v>
      </c>
      <c r="P5" s="118">
        <f t="shared" si="0"/>
        <v>500</v>
      </c>
      <c r="Q5" s="340">
        <v>1.5</v>
      </c>
      <c r="R5" s="341">
        <v>1</v>
      </c>
      <c r="S5" s="137"/>
      <c r="T5" s="17" t="str">
        <f t="shared" si="3"/>
        <v>NO</v>
      </c>
      <c r="U5" s="18" t="str">
        <f t="shared" si="4"/>
        <v>missing value</v>
      </c>
      <c r="V5" s="198" t="str">
        <f t="shared" si="1"/>
        <v/>
      </c>
      <c r="W5" s="19"/>
      <c r="X5" s="185"/>
      <c r="Y5" s="67"/>
      <c r="Z5" s="186"/>
      <c r="AA5" s="187"/>
      <c r="AB5" s="186"/>
      <c r="AC5" s="186"/>
      <c r="AE5" s="189"/>
      <c r="AF5" s="188"/>
      <c r="AG5" s="188"/>
      <c r="AH5" s="189"/>
      <c r="AK5" s="108"/>
      <c r="AL5" s="24"/>
      <c r="AM5" s="24"/>
      <c r="AN5" s="8"/>
      <c r="AO5" s="8"/>
      <c r="AP5" s="8"/>
      <c r="AQ5" s="8"/>
      <c r="AR5" s="8"/>
      <c r="AS5" s="8"/>
      <c r="AT5" s="8"/>
      <c r="AU5" s="8"/>
      <c r="AV5" s="8"/>
      <c r="AW5" s="8"/>
    </row>
    <row r="6" spans="1:147" ht="12.75">
      <c r="A6" s="415"/>
      <c r="B6" s="415"/>
      <c r="C6" s="413">
        <v>4</v>
      </c>
      <c r="D6" s="318">
        <v>1</v>
      </c>
      <c r="E6" s="325" t="s">
        <v>22</v>
      </c>
      <c r="F6" s="325" t="s">
        <v>10</v>
      </c>
      <c r="G6" s="322">
        <v>2</v>
      </c>
      <c r="H6" s="138">
        <v>0.6</v>
      </c>
      <c r="I6" s="134">
        <v>50</v>
      </c>
      <c r="J6" s="151">
        <f t="shared" si="2"/>
        <v>0.06</v>
      </c>
      <c r="K6" s="167" t="s">
        <v>13</v>
      </c>
      <c r="L6" s="168" t="s">
        <v>13</v>
      </c>
      <c r="M6" s="169" t="s">
        <v>13</v>
      </c>
      <c r="N6" s="140">
        <v>350</v>
      </c>
      <c r="O6" s="134">
        <v>100</v>
      </c>
      <c r="P6" s="118">
        <f t="shared" si="0"/>
        <v>500</v>
      </c>
      <c r="Q6" s="340">
        <v>1.5</v>
      </c>
      <c r="R6" s="341">
        <v>1</v>
      </c>
      <c r="S6" s="137"/>
      <c r="T6" s="17" t="str">
        <f t="shared" si="3"/>
        <v>NO</v>
      </c>
      <c r="U6" s="18" t="str">
        <f t="shared" si="4"/>
        <v>missing value</v>
      </c>
      <c r="V6" s="198" t="str">
        <f t="shared" si="1"/>
        <v/>
      </c>
      <c r="W6" s="19"/>
      <c r="X6" s="185"/>
      <c r="Y6" s="67"/>
      <c r="Z6" s="186"/>
      <c r="AA6" s="187"/>
      <c r="AB6" s="186"/>
      <c r="AC6" s="186"/>
      <c r="AE6" s="188"/>
      <c r="AF6" s="188"/>
      <c r="AG6" s="188"/>
      <c r="AH6" s="189"/>
      <c r="AK6" s="108"/>
      <c r="AL6" s="24"/>
      <c r="AM6" s="24"/>
      <c r="AN6" s="8"/>
    </row>
    <row r="7" spans="1:147" ht="12.75">
      <c r="A7" s="415"/>
      <c r="B7" s="415"/>
      <c r="C7" s="413">
        <v>5</v>
      </c>
      <c r="D7" s="318">
        <v>2</v>
      </c>
      <c r="E7" s="325" t="s">
        <v>22</v>
      </c>
      <c r="F7" s="325" t="s">
        <v>10</v>
      </c>
      <c r="G7" s="322">
        <v>2</v>
      </c>
      <c r="H7" s="138">
        <v>0.6</v>
      </c>
      <c r="I7" s="134">
        <v>50</v>
      </c>
      <c r="J7" s="151">
        <f t="shared" si="2"/>
        <v>0.06</v>
      </c>
      <c r="K7" s="167" t="s">
        <v>13</v>
      </c>
      <c r="L7" s="168" t="s">
        <v>13</v>
      </c>
      <c r="M7" s="169" t="s">
        <v>13</v>
      </c>
      <c r="N7" s="140">
        <v>350</v>
      </c>
      <c r="O7" s="134">
        <v>100</v>
      </c>
      <c r="P7" s="118">
        <f t="shared" si="0"/>
        <v>500</v>
      </c>
      <c r="Q7" s="340">
        <v>1.5</v>
      </c>
      <c r="R7" s="341">
        <v>1</v>
      </c>
      <c r="S7" s="137"/>
      <c r="T7" s="17" t="str">
        <f t="shared" si="3"/>
        <v>NO</v>
      </c>
      <c r="U7" s="18" t="str">
        <f t="shared" si="4"/>
        <v>missing value</v>
      </c>
      <c r="V7" s="198" t="str">
        <f t="shared" si="1"/>
        <v/>
      </c>
      <c r="W7" s="19"/>
      <c r="X7" s="185"/>
      <c r="Y7" s="67"/>
      <c r="Z7" s="186"/>
      <c r="AA7" s="187"/>
      <c r="AB7" s="186"/>
      <c r="AC7" s="186"/>
      <c r="AE7" s="188"/>
      <c r="AF7" s="188"/>
      <c r="AG7" s="188"/>
      <c r="AH7" s="189"/>
      <c r="AK7" s="108"/>
      <c r="AL7" s="24"/>
      <c r="AM7" s="24"/>
      <c r="AN7" s="8"/>
    </row>
    <row r="8" spans="1:147" ht="12.75">
      <c r="A8" s="415"/>
      <c r="B8" s="415"/>
      <c r="C8" s="413">
        <v>6</v>
      </c>
      <c r="D8" s="318">
        <v>3</v>
      </c>
      <c r="E8" s="325" t="s">
        <v>22</v>
      </c>
      <c r="F8" s="325" t="s">
        <v>10</v>
      </c>
      <c r="G8" s="322">
        <v>2</v>
      </c>
      <c r="H8" s="138">
        <v>0.6</v>
      </c>
      <c r="I8" s="134">
        <v>50</v>
      </c>
      <c r="J8" s="151">
        <f t="shared" si="2"/>
        <v>0.06</v>
      </c>
      <c r="K8" s="167" t="s">
        <v>13</v>
      </c>
      <c r="L8" s="168" t="s">
        <v>13</v>
      </c>
      <c r="M8" s="169" t="s">
        <v>13</v>
      </c>
      <c r="N8" s="140">
        <v>350</v>
      </c>
      <c r="O8" s="134">
        <v>100</v>
      </c>
      <c r="P8" s="118">
        <f t="shared" si="0"/>
        <v>500</v>
      </c>
      <c r="Q8" s="340">
        <v>1.5</v>
      </c>
      <c r="R8" s="341">
        <v>1</v>
      </c>
      <c r="S8" s="137"/>
      <c r="T8" s="17" t="str">
        <f t="shared" si="3"/>
        <v>NO</v>
      </c>
      <c r="U8" s="18" t="str">
        <f t="shared" si="4"/>
        <v>missing value</v>
      </c>
      <c r="V8" s="198" t="str">
        <f t="shared" si="1"/>
        <v/>
      </c>
      <c r="W8" s="19"/>
      <c r="X8" s="185"/>
      <c r="Y8" s="67"/>
      <c r="Z8" s="186"/>
      <c r="AA8" s="187"/>
      <c r="AB8" s="186"/>
      <c r="AC8" s="186"/>
      <c r="AE8" s="188"/>
      <c r="AF8" s="188"/>
      <c r="AG8" s="188"/>
      <c r="AH8" s="189"/>
      <c r="AK8" s="108"/>
      <c r="AL8" s="24"/>
      <c r="AM8" s="24"/>
      <c r="AN8" s="8"/>
    </row>
    <row r="9" spans="1:147" ht="12.75">
      <c r="A9" s="415"/>
      <c r="B9" s="415"/>
      <c r="C9" s="413">
        <v>7</v>
      </c>
      <c r="D9" s="318">
        <v>1</v>
      </c>
      <c r="E9" s="325" t="s">
        <v>22</v>
      </c>
      <c r="F9" s="325" t="s">
        <v>10</v>
      </c>
      <c r="G9" s="322">
        <v>3</v>
      </c>
      <c r="H9" s="138">
        <v>0.8</v>
      </c>
      <c r="I9" s="134">
        <v>50</v>
      </c>
      <c r="J9" s="151">
        <f t="shared" si="2"/>
        <v>0.08</v>
      </c>
      <c r="K9" s="167" t="s">
        <v>13</v>
      </c>
      <c r="L9" s="168" t="s">
        <v>13</v>
      </c>
      <c r="M9" s="169" t="s">
        <v>13</v>
      </c>
      <c r="N9" s="140">
        <v>350</v>
      </c>
      <c r="O9" s="134">
        <v>100</v>
      </c>
      <c r="P9" s="118">
        <f t="shared" si="0"/>
        <v>500</v>
      </c>
      <c r="Q9" s="340">
        <v>1.5</v>
      </c>
      <c r="R9" s="341">
        <v>1</v>
      </c>
      <c r="S9" s="137"/>
      <c r="T9" s="17" t="str">
        <f t="shared" si="3"/>
        <v>NO</v>
      </c>
      <c r="U9" s="18" t="str">
        <f t="shared" si="4"/>
        <v>missing value</v>
      </c>
      <c r="V9" s="198" t="str">
        <f t="shared" si="1"/>
        <v/>
      </c>
      <c r="W9" s="19"/>
      <c r="X9" s="185"/>
      <c r="Y9" s="67"/>
      <c r="Z9" s="186"/>
      <c r="AA9" s="187"/>
      <c r="AB9" s="186"/>
      <c r="AC9" s="186"/>
      <c r="AE9" s="188"/>
      <c r="AF9" s="188"/>
      <c r="AG9" s="188"/>
      <c r="AH9" s="189"/>
      <c r="AK9" s="108"/>
      <c r="AL9" s="24"/>
      <c r="AM9" s="24"/>
      <c r="AN9" s="8"/>
    </row>
    <row r="10" spans="1:147" ht="12.75">
      <c r="A10" s="415"/>
      <c r="B10" s="415"/>
      <c r="C10" s="413">
        <v>8</v>
      </c>
      <c r="D10" s="318">
        <v>2</v>
      </c>
      <c r="E10" s="325" t="s">
        <v>22</v>
      </c>
      <c r="F10" s="325" t="s">
        <v>10</v>
      </c>
      <c r="G10" s="322">
        <v>3</v>
      </c>
      <c r="H10" s="138">
        <v>0.8</v>
      </c>
      <c r="I10" s="134">
        <v>50</v>
      </c>
      <c r="J10" s="151">
        <f t="shared" si="2"/>
        <v>0.08</v>
      </c>
      <c r="K10" s="167" t="s">
        <v>13</v>
      </c>
      <c r="L10" s="168" t="s">
        <v>13</v>
      </c>
      <c r="M10" s="169" t="s">
        <v>13</v>
      </c>
      <c r="N10" s="140">
        <v>350</v>
      </c>
      <c r="O10" s="134">
        <v>100</v>
      </c>
      <c r="P10" s="118">
        <f t="shared" si="0"/>
        <v>500</v>
      </c>
      <c r="Q10" s="340">
        <v>1.5</v>
      </c>
      <c r="R10" s="341">
        <v>1</v>
      </c>
      <c r="S10" s="137"/>
      <c r="T10" s="17" t="str">
        <f t="shared" si="3"/>
        <v>NO</v>
      </c>
      <c r="U10" s="18" t="str">
        <f t="shared" si="4"/>
        <v>missing value</v>
      </c>
      <c r="V10" s="198" t="str">
        <f t="shared" si="1"/>
        <v/>
      </c>
      <c r="W10" s="19"/>
      <c r="X10" s="185"/>
      <c r="Y10" s="67"/>
      <c r="Z10" s="186"/>
      <c r="AA10" s="187"/>
      <c r="AB10" s="186"/>
      <c r="AC10" s="186"/>
      <c r="AE10" s="188"/>
      <c r="AF10" s="188"/>
      <c r="AG10" s="188"/>
      <c r="AH10" s="189"/>
      <c r="AK10" s="108"/>
      <c r="AL10" s="24"/>
      <c r="AM10" s="24"/>
      <c r="AN10" s="8"/>
    </row>
    <row r="11" spans="1:147" ht="12.75">
      <c r="A11" s="415"/>
      <c r="B11" s="415"/>
      <c r="C11" s="413">
        <v>9</v>
      </c>
      <c r="D11" s="318">
        <v>3</v>
      </c>
      <c r="E11" s="325" t="s">
        <v>22</v>
      </c>
      <c r="F11" s="325" t="s">
        <v>10</v>
      </c>
      <c r="G11" s="322">
        <v>3</v>
      </c>
      <c r="H11" s="138">
        <v>0.8</v>
      </c>
      <c r="I11" s="134">
        <v>50</v>
      </c>
      <c r="J11" s="151">
        <f t="shared" si="2"/>
        <v>0.08</v>
      </c>
      <c r="K11" s="167" t="s">
        <v>13</v>
      </c>
      <c r="L11" s="168" t="s">
        <v>13</v>
      </c>
      <c r="M11" s="169" t="s">
        <v>13</v>
      </c>
      <c r="N11" s="140">
        <v>350</v>
      </c>
      <c r="O11" s="134">
        <v>100</v>
      </c>
      <c r="P11" s="118">
        <f t="shared" si="0"/>
        <v>500</v>
      </c>
      <c r="Q11" s="340">
        <v>1.5</v>
      </c>
      <c r="R11" s="341">
        <v>1</v>
      </c>
      <c r="S11" s="137"/>
      <c r="T11" s="17" t="str">
        <f t="shared" si="3"/>
        <v>NO</v>
      </c>
      <c r="U11" s="18" t="str">
        <f t="shared" si="4"/>
        <v>missing value</v>
      </c>
      <c r="V11" s="198" t="str">
        <f t="shared" si="1"/>
        <v/>
      </c>
      <c r="W11" s="19"/>
      <c r="X11" s="185"/>
      <c r="Y11" s="67"/>
      <c r="Z11" s="186"/>
      <c r="AA11" s="187"/>
      <c r="AB11" s="186"/>
      <c r="AC11" s="186"/>
      <c r="AE11" s="188"/>
      <c r="AF11" s="188"/>
      <c r="AG11" s="188"/>
      <c r="AH11" s="189"/>
      <c r="AK11" s="108"/>
      <c r="AL11" s="24"/>
      <c r="AM11" s="24"/>
      <c r="AN11" s="8"/>
    </row>
    <row r="12" spans="1:147" ht="12.75">
      <c r="A12" s="415"/>
      <c r="B12" s="415"/>
      <c r="C12" s="413">
        <v>10</v>
      </c>
      <c r="D12" s="318">
        <v>1</v>
      </c>
      <c r="E12" s="325" t="s">
        <v>22</v>
      </c>
      <c r="F12" s="325" t="s">
        <v>10</v>
      </c>
      <c r="G12" s="322">
        <v>4</v>
      </c>
      <c r="H12" s="138">
        <v>1</v>
      </c>
      <c r="I12" s="134">
        <v>50</v>
      </c>
      <c r="J12" s="151">
        <f t="shared" si="2"/>
        <v>0.1</v>
      </c>
      <c r="K12" s="167" t="s">
        <v>13</v>
      </c>
      <c r="L12" s="168" t="s">
        <v>13</v>
      </c>
      <c r="M12" s="169" t="s">
        <v>13</v>
      </c>
      <c r="N12" s="140">
        <v>350</v>
      </c>
      <c r="O12" s="134">
        <v>100</v>
      </c>
      <c r="P12" s="118">
        <f t="shared" si="0"/>
        <v>500</v>
      </c>
      <c r="Q12" s="340">
        <v>1.5</v>
      </c>
      <c r="R12" s="341">
        <v>1</v>
      </c>
      <c r="S12" s="137"/>
      <c r="T12" s="17" t="str">
        <f t="shared" si="3"/>
        <v>NO</v>
      </c>
      <c r="U12" s="18" t="str">
        <f t="shared" si="4"/>
        <v>missing value</v>
      </c>
      <c r="V12" s="198" t="str">
        <f t="shared" si="1"/>
        <v/>
      </c>
      <c r="W12" s="19"/>
      <c r="X12" s="185"/>
      <c r="Y12" s="67"/>
      <c r="Z12" s="186"/>
      <c r="AA12" s="187"/>
      <c r="AB12" s="186"/>
      <c r="AC12" s="186"/>
      <c r="AE12" s="188"/>
      <c r="AF12" s="188"/>
      <c r="AG12" s="188"/>
      <c r="AH12" s="189"/>
      <c r="AK12" s="108"/>
      <c r="AL12" s="24"/>
      <c r="AM12" s="24"/>
      <c r="AN12" s="8"/>
    </row>
    <row r="13" spans="1:147" ht="12.75">
      <c r="A13" s="415"/>
      <c r="B13" s="415"/>
      <c r="C13" s="413">
        <v>11</v>
      </c>
      <c r="D13" s="318">
        <v>2</v>
      </c>
      <c r="E13" s="325" t="s">
        <v>22</v>
      </c>
      <c r="F13" s="325" t="s">
        <v>10</v>
      </c>
      <c r="G13" s="322">
        <v>4</v>
      </c>
      <c r="H13" s="138">
        <v>1</v>
      </c>
      <c r="I13" s="134">
        <v>50</v>
      </c>
      <c r="J13" s="151">
        <f t="shared" si="2"/>
        <v>0.1</v>
      </c>
      <c r="K13" s="167" t="s">
        <v>13</v>
      </c>
      <c r="L13" s="168" t="s">
        <v>13</v>
      </c>
      <c r="M13" s="169" t="s">
        <v>13</v>
      </c>
      <c r="N13" s="140">
        <v>350</v>
      </c>
      <c r="O13" s="134">
        <v>100</v>
      </c>
      <c r="P13" s="118">
        <f t="shared" si="0"/>
        <v>500</v>
      </c>
      <c r="Q13" s="340">
        <v>1.5</v>
      </c>
      <c r="R13" s="341">
        <v>1</v>
      </c>
      <c r="S13" s="137"/>
      <c r="T13" s="17" t="str">
        <f t="shared" si="3"/>
        <v>NO</v>
      </c>
      <c r="U13" s="18" t="str">
        <f t="shared" si="4"/>
        <v>missing value</v>
      </c>
      <c r="V13" s="198" t="str">
        <f t="shared" si="1"/>
        <v/>
      </c>
      <c r="W13" s="19"/>
      <c r="X13" s="185"/>
      <c r="Y13" s="67"/>
      <c r="Z13" s="186"/>
      <c r="AA13" s="187"/>
      <c r="AB13" s="186"/>
      <c r="AC13" s="186"/>
      <c r="AE13" s="188"/>
      <c r="AF13" s="188"/>
      <c r="AG13" s="188"/>
      <c r="AH13" s="189"/>
      <c r="AK13" s="108"/>
      <c r="AL13" s="24"/>
      <c r="AM13" s="24"/>
      <c r="AN13" s="8"/>
    </row>
    <row r="14" spans="1:147" ht="12.75">
      <c r="A14" s="415"/>
      <c r="B14" s="415"/>
      <c r="C14" s="413">
        <v>12</v>
      </c>
      <c r="D14" s="318">
        <v>3</v>
      </c>
      <c r="E14" s="325" t="s">
        <v>22</v>
      </c>
      <c r="F14" s="325" t="s">
        <v>10</v>
      </c>
      <c r="G14" s="322">
        <v>4</v>
      </c>
      <c r="H14" s="138">
        <v>1</v>
      </c>
      <c r="I14" s="134">
        <v>50</v>
      </c>
      <c r="J14" s="151">
        <f t="shared" si="2"/>
        <v>0.1</v>
      </c>
      <c r="K14" s="167" t="s">
        <v>13</v>
      </c>
      <c r="L14" s="168" t="s">
        <v>13</v>
      </c>
      <c r="M14" s="169" t="s">
        <v>13</v>
      </c>
      <c r="N14" s="140">
        <v>350</v>
      </c>
      <c r="O14" s="134">
        <v>100</v>
      </c>
      <c r="P14" s="118">
        <f t="shared" si="0"/>
        <v>500</v>
      </c>
      <c r="Q14" s="340">
        <v>1.5</v>
      </c>
      <c r="R14" s="341">
        <v>1</v>
      </c>
      <c r="S14" s="137"/>
      <c r="T14" s="17" t="str">
        <f t="shared" si="3"/>
        <v>NO</v>
      </c>
      <c r="U14" s="18" t="str">
        <f t="shared" si="4"/>
        <v>missing value</v>
      </c>
      <c r="V14" s="198" t="str">
        <f t="shared" si="1"/>
        <v/>
      </c>
      <c r="W14" s="19"/>
      <c r="X14" s="185"/>
      <c r="Y14" s="67"/>
      <c r="Z14" s="186"/>
      <c r="AA14" s="187"/>
      <c r="AB14" s="186"/>
      <c r="AC14" s="186"/>
      <c r="AE14" s="188"/>
      <c r="AF14" s="188"/>
      <c r="AG14" s="188"/>
      <c r="AH14" s="189"/>
      <c r="AK14" s="108"/>
      <c r="AL14" s="24"/>
      <c r="AM14" s="24"/>
      <c r="AN14" s="8"/>
    </row>
    <row r="15" spans="1:147" ht="12.75">
      <c r="A15" s="415"/>
      <c r="B15" s="415"/>
      <c r="C15" s="413">
        <v>13</v>
      </c>
      <c r="D15" s="318">
        <v>1</v>
      </c>
      <c r="E15" s="325" t="s">
        <v>22</v>
      </c>
      <c r="F15" s="325" t="s">
        <v>10</v>
      </c>
      <c r="G15" s="322">
        <v>5</v>
      </c>
      <c r="H15" s="138">
        <v>3</v>
      </c>
      <c r="I15" s="134">
        <v>50</v>
      </c>
      <c r="J15" s="151">
        <f t="shared" si="2"/>
        <v>0.3</v>
      </c>
      <c r="K15" s="167" t="s">
        <v>13</v>
      </c>
      <c r="L15" s="168" t="s">
        <v>13</v>
      </c>
      <c r="M15" s="169" t="s">
        <v>13</v>
      </c>
      <c r="N15" s="140">
        <v>350</v>
      </c>
      <c r="O15" s="134">
        <v>100</v>
      </c>
      <c r="P15" s="118">
        <f t="shared" si="0"/>
        <v>500</v>
      </c>
      <c r="Q15" s="340">
        <v>1.5</v>
      </c>
      <c r="R15" s="341">
        <v>1</v>
      </c>
      <c r="S15" s="137"/>
      <c r="T15" s="17" t="str">
        <f t="shared" si="3"/>
        <v>NO</v>
      </c>
      <c r="U15" s="18" t="str">
        <f t="shared" si="4"/>
        <v>missing value</v>
      </c>
      <c r="V15" s="198" t="str">
        <f t="shared" si="1"/>
        <v/>
      </c>
      <c r="W15" s="19"/>
      <c r="X15" s="185"/>
      <c r="Y15" s="67"/>
      <c r="Z15" s="186"/>
      <c r="AA15" s="187"/>
      <c r="AB15" s="186"/>
      <c r="AC15" s="186"/>
      <c r="AE15" s="188"/>
      <c r="AF15" s="188"/>
      <c r="AG15" s="188"/>
      <c r="AH15" s="189"/>
      <c r="AK15" s="108"/>
      <c r="AL15" s="24"/>
      <c r="AM15" s="24"/>
      <c r="AN15" s="21"/>
    </row>
    <row r="16" spans="1:147" ht="12.75">
      <c r="A16" s="415"/>
      <c r="B16" s="415"/>
      <c r="C16" s="413">
        <v>14</v>
      </c>
      <c r="D16" s="318">
        <v>2</v>
      </c>
      <c r="E16" s="325" t="s">
        <v>22</v>
      </c>
      <c r="F16" s="325" t="s">
        <v>10</v>
      </c>
      <c r="G16" s="322">
        <v>5</v>
      </c>
      <c r="H16" s="138">
        <v>3</v>
      </c>
      <c r="I16" s="134">
        <v>50</v>
      </c>
      <c r="J16" s="151">
        <f t="shared" si="2"/>
        <v>0.3</v>
      </c>
      <c r="K16" s="167" t="s">
        <v>13</v>
      </c>
      <c r="L16" s="168" t="s">
        <v>13</v>
      </c>
      <c r="M16" s="169" t="s">
        <v>13</v>
      </c>
      <c r="N16" s="140">
        <v>350</v>
      </c>
      <c r="O16" s="134">
        <v>100</v>
      </c>
      <c r="P16" s="118">
        <f t="shared" si="0"/>
        <v>500</v>
      </c>
      <c r="Q16" s="340">
        <v>1.5</v>
      </c>
      <c r="R16" s="341">
        <v>1</v>
      </c>
      <c r="S16" s="137"/>
      <c r="T16" s="17" t="str">
        <f t="shared" si="3"/>
        <v>NO</v>
      </c>
      <c r="U16" s="18" t="str">
        <f t="shared" si="4"/>
        <v>missing value</v>
      </c>
      <c r="V16" s="198" t="str">
        <f t="shared" si="1"/>
        <v/>
      </c>
      <c r="W16" s="19"/>
      <c r="X16" s="185"/>
      <c r="Y16" s="67"/>
      <c r="Z16" s="186"/>
      <c r="AA16" s="187"/>
      <c r="AB16" s="186"/>
      <c r="AC16" s="186"/>
      <c r="AE16" s="188"/>
      <c r="AF16" s="188"/>
      <c r="AG16" s="188"/>
      <c r="AH16" s="189"/>
      <c r="AK16" s="108"/>
      <c r="AL16" s="24"/>
      <c r="AM16" s="24"/>
      <c r="AN16" s="21"/>
    </row>
    <row r="17" spans="1:40" ht="12.75">
      <c r="A17" s="415"/>
      <c r="B17" s="415"/>
      <c r="C17" s="413">
        <v>15</v>
      </c>
      <c r="D17" s="318">
        <v>3</v>
      </c>
      <c r="E17" s="325" t="s">
        <v>22</v>
      </c>
      <c r="F17" s="325" t="s">
        <v>10</v>
      </c>
      <c r="G17" s="322">
        <v>5</v>
      </c>
      <c r="H17" s="138">
        <v>3</v>
      </c>
      <c r="I17" s="134">
        <v>50</v>
      </c>
      <c r="J17" s="151">
        <f t="shared" si="2"/>
        <v>0.3</v>
      </c>
      <c r="K17" s="167" t="s">
        <v>13</v>
      </c>
      <c r="L17" s="168" t="s">
        <v>13</v>
      </c>
      <c r="M17" s="169" t="s">
        <v>13</v>
      </c>
      <c r="N17" s="140">
        <v>350</v>
      </c>
      <c r="O17" s="134">
        <v>100</v>
      </c>
      <c r="P17" s="118">
        <f t="shared" si="0"/>
        <v>500</v>
      </c>
      <c r="Q17" s="340">
        <v>1.5</v>
      </c>
      <c r="R17" s="341">
        <v>1</v>
      </c>
      <c r="S17" s="137"/>
      <c r="T17" s="17" t="str">
        <f t="shared" si="3"/>
        <v>NO</v>
      </c>
      <c r="U17" s="18" t="str">
        <f t="shared" si="4"/>
        <v>missing value</v>
      </c>
      <c r="V17" s="198" t="str">
        <f t="shared" si="1"/>
        <v/>
      </c>
      <c r="W17" s="19"/>
      <c r="X17" s="185"/>
      <c r="Y17" s="67"/>
      <c r="Z17" s="186"/>
      <c r="AA17" s="187"/>
      <c r="AB17" s="186"/>
      <c r="AC17" s="186"/>
      <c r="AE17" s="188"/>
      <c r="AF17" s="188"/>
      <c r="AG17" s="188"/>
      <c r="AH17" s="189"/>
      <c r="AK17" s="108"/>
      <c r="AL17" s="24"/>
      <c r="AM17" s="24"/>
      <c r="AN17" s="21"/>
    </row>
    <row r="18" spans="1:40" ht="12.75">
      <c r="A18" s="415"/>
      <c r="B18" s="415"/>
      <c r="C18" s="413">
        <v>16</v>
      </c>
      <c r="D18" s="318">
        <v>1</v>
      </c>
      <c r="E18" s="325" t="s">
        <v>22</v>
      </c>
      <c r="F18" s="325" t="s">
        <v>10</v>
      </c>
      <c r="G18" s="322">
        <v>6</v>
      </c>
      <c r="H18" s="138">
        <v>6</v>
      </c>
      <c r="I18" s="134">
        <v>50</v>
      </c>
      <c r="J18" s="151">
        <f t="shared" si="2"/>
        <v>0.6</v>
      </c>
      <c r="K18" s="167" t="s">
        <v>13</v>
      </c>
      <c r="L18" s="168" t="s">
        <v>13</v>
      </c>
      <c r="M18" s="169" t="s">
        <v>13</v>
      </c>
      <c r="N18" s="140">
        <v>350</v>
      </c>
      <c r="O18" s="134">
        <v>100</v>
      </c>
      <c r="P18" s="118">
        <f t="shared" si="0"/>
        <v>500</v>
      </c>
      <c r="Q18" s="340">
        <v>1.5</v>
      </c>
      <c r="R18" s="341">
        <v>1</v>
      </c>
      <c r="S18" s="137"/>
      <c r="T18" s="17" t="str">
        <f t="shared" si="3"/>
        <v>NO</v>
      </c>
      <c r="U18" s="18" t="str">
        <f t="shared" si="4"/>
        <v>missing value</v>
      </c>
      <c r="V18" s="198" t="str">
        <f t="shared" si="1"/>
        <v/>
      </c>
      <c r="W18" s="19"/>
      <c r="X18" s="185"/>
      <c r="Y18" s="67"/>
      <c r="Z18" s="186"/>
      <c r="AA18" s="187"/>
      <c r="AB18" s="186"/>
      <c r="AC18" s="186"/>
      <c r="AE18" s="188"/>
      <c r="AF18" s="188"/>
      <c r="AG18" s="188"/>
      <c r="AH18" s="189"/>
      <c r="AK18" s="108"/>
      <c r="AL18" s="24"/>
      <c r="AM18" s="24"/>
      <c r="AN18" s="8"/>
    </row>
    <row r="19" spans="1:40" ht="12.75">
      <c r="A19" s="415"/>
      <c r="B19" s="415"/>
      <c r="C19" s="413">
        <v>17</v>
      </c>
      <c r="D19" s="318">
        <v>2</v>
      </c>
      <c r="E19" s="325" t="s">
        <v>22</v>
      </c>
      <c r="F19" s="325" t="s">
        <v>10</v>
      </c>
      <c r="G19" s="322">
        <v>6</v>
      </c>
      <c r="H19" s="138">
        <v>6</v>
      </c>
      <c r="I19" s="134">
        <v>50</v>
      </c>
      <c r="J19" s="151">
        <f t="shared" si="2"/>
        <v>0.6</v>
      </c>
      <c r="K19" s="167" t="s">
        <v>13</v>
      </c>
      <c r="L19" s="168" t="s">
        <v>13</v>
      </c>
      <c r="M19" s="169" t="s">
        <v>13</v>
      </c>
      <c r="N19" s="140">
        <v>350</v>
      </c>
      <c r="O19" s="134">
        <v>100</v>
      </c>
      <c r="P19" s="118">
        <f t="shared" si="0"/>
        <v>500</v>
      </c>
      <c r="Q19" s="340">
        <v>1.5</v>
      </c>
      <c r="R19" s="341">
        <v>1</v>
      </c>
      <c r="S19" s="137"/>
      <c r="T19" s="17" t="str">
        <f t="shared" si="3"/>
        <v>NO</v>
      </c>
      <c r="U19" s="18" t="str">
        <f t="shared" si="4"/>
        <v>missing value</v>
      </c>
      <c r="V19" s="198" t="str">
        <f t="shared" si="1"/>
        <v/>
      </c>
      <c r="W19" s="19"/>
      <c r="X19" s="185"/>
      <c r="Y19" s="67"/>
      <c r="Z19" s="186"/>
      <c r="AA19" s="187"/>
      <c r="AB19" s="186"/>
      <c r="AC19" s="186"/>
      <c r="AE19" s="188"/>
      <c r="AF19" s="188"/>
      <c r="AG19" s="188"/>
      <c r="AH19" s="189"/>
      <c r="AK19" s="108"/>
      <c r="AL19" s="24"/>
      <c r="AM19" s="24"/>
      <c r="AN19" s="8"/>
    </row>
    <row r="20" spans="1:40" ht="12.75">
      <c r="A20" s="415"/>
      <c r="B20" s="415"/>
      <c r="C20" s="413">
        <v>18</v>
      </c>
      <c r="D20" s="318">
        <v>3</v>
      </c>
      <c r="E20" s="325" t="s">
        <v>22</v>
      </c>
      <c r="F20" s="325" t="s">
        <v>10</v>
      </c>
      <c r="G20" s="322">
        <v>6</v>
      </c>
      <c r="H20" s="138">
        <v>6</v>
      </c>
      <c r="I20" s="134">
        <v>50</v>
      </c>
      <c r="J20" s="151">
        <f t="shared" si="2"/>
        <v>0.6</v>
      </c>
      <c r="K20" s="167" t="s">
        <v>13</v>
      </c>
      <c r="L20" s="168" t="s">
        <v>13</v>
      </c>
      <c r="M20" s="169" t="s">
        <v>13</v>
      </c>
      <c r="N20" s="140">
        <v>350</v>
      </c>
      <c r="O20" s="134">
        <v>100</v>
      </c>
      <c r="P20" s="118">
        <f t="shared" si="0"/>
        <v>500</v>
      </c>
      <c r="Q20" s="340">
        <v>1.5</v>
      </c>
      <c r="R20" s="341">
        <v>1</v>
      </c>
      <c r="S20" s="137"/>
      <c r="T20" s="17" t="str">
        <f t="shared" si="3"/>
        <v>NO</v>
      </c>
      <c r="U20" s="18" t="str">
        <f t="shared" si="4"/>
        <v>missing value</v>
      </c>
      <c r="V20" s="198" t="str">
        <f t="shared" si="1"/>
        <v/>
      </c>
      <c r="W20" s="19"/>
      <c r="X20" s="185"/>
      <c r="Y20" s="67"/>
      <c r="Z20" s="186"/>
      <c r="AA20" s="187"/>
      <c r="AB20" s="186"/>
      <c r="AC20" s="186"/>
      <c r="AE20" s="426"/>
      <c r="AF20" s="426"/>
      <c r="AG20" s="426"/>
      <c r="AH20" s="189"/>
      <c r="AK20" s="108"/>
      <c r="AL20" s="24"/>
      <c r="AM20" s="24"/>
      <c r="AN20" s="8"/>
    </row>
    <row r="21" spans="1:40" ht="12.75">
      <c r="A21" s="415"/>
      <c r="B21" s="415"/>
      <c r="C21" s="413">
        <v>19</v>
      </c>
      <c r="D21" s="318">
        <v>1</v>
      </c>
      <c r="E21" s="325" t="s">
        <v>22</v>
      </c>
      <c r="F21" s="325" t="s">
        <v>10</v>
      </c>
      <c r="G21" s="322">
        <v>7</v>
      </c>
      <c r="H21" s="138">
        <v>10</v>
      </c>
      <c r="I21" s="134">
        <v>50</v>
      </c>
      <c r="J21" s="151">
        <f t="shared" si="2"/>
        <v>1</v>
      </c>
      <c r="K21" s="167" t="s">
        <v>13</v>
      </c>
      <c r="L21" s="168" t="s">
        <v>13</v>
      </c>
      <c r="M21" s="169" t="s">
        <v>13</v>
      </c>
      <c r="N21" s="140">
        <v>350</v>
      </c>
      <c r="O21" s="134">
        <v>100</v>
      </c>
      <c r="P21" s="118">
        <f t="shared" si="0"/>
        <v>500</v>
      </c>
      <c r="Q21" s="340">
        <v>1.5</v>
      </c>
      <c r="R21" s="341">
        <v>1</v>
      </c>
      <c r="S21" s="137"/>
      <c r="T21" s="17" t="str">
        <f t="shared" si="3"/>
        <v>NO</v>
      </c>
      <c r="U21" s="18" t="str">
        <f t="shared" si="4"/>
        <v>missing value</v>
      </c>
      <c r="V21" s="198" t="str">
        <f t="shared" si="1"/>
        <v/>
      </c>
      <c r="W21" s="19"/>
      <c r="X21" s="185"/>
      <c r="Y21" s="67"/>
      <c r="Z21" s="186"/>
      <c r="AA21" s="187"/>
      <c r="AB21" s="186"/>
      <c r="AC21" s="186"/>
      <c r="AE21" s="108"/>
      <c r="AF21" s="24"/>
      <c r="AG21" s="24"/>
      <c r="AH21" s="85"/>
      <c r="AK21" s="108"/>
      <c r="AL21" s="24"/>
      <c r="AM21" s="24"/>
      <c r="AN21" s="8"/>
    </row>
    <row r="22" spans="1:40" ht="12.75">
      <c r="A22" s="415"/>
      <c r="B22" s="415"/>
      <c r="C22" s="413">
        <v>20</v>
      </c>
      <c r="D22" s="318">
        <v>2</v>
      </c>
      <c r="E22" s="325" t="s">
        <v>22</v>
      </c>
      <c r="F22" s="325" t="s">
        <v>10</v>
      </c>
      <c r="G22" s="322">
        <v>7</v>
      </c>
      <c r="H22" s="138">
        <v>10</v>
      </c>
      <c r="I22" s="134">
        <v>50</v>
      </c>
      <c r="J22" s="151">
        <f t="shared" si="2"/>
        <v>1</v>
      </c>
      <c r="K22" s="167" t="s">
        <v>13</v>
      </c>
      <c r="L22" s="168" t="s">
        <v>13</v>
      </c>
      <c r="M22" s="169" t="s">
        <v>13</v>
      </c>
      <c r="N22" s="140">
        <v>350</v>
      </c>
      <c r="O22" s="134">
        <v>100</v>
      </c>
      <c r="P22" s="118">
        <f t="shared" si="0"/>
        <v>500</v>
      </c>
      <c r="Q22" s="340">
        <v>1.5</v>
      </c>
      <c r="R22" s="341">
        <v>1</v>
      </c>
      <c r="S22" s="137"/>
      <c r="T22" s="17" t="str">
        <f t="shared" si="3"/>
        <v>NO</v>
      </c>
      <c r="U22" s="18" t="str">
        <f t="shared" si="4"/>
        <v>missing value</v>
      </c>
      <c r="V22" s="198" t="str">
        <f t="shared" si="1"/>
        <v/>
      </c>
      <c r="W22" s="19"/>
      <c r="X22" s="185"/>
      <c r="Y22" s="67"/>
      <c r="Z22" s="186"/>
      <c r="AA22" s="187"/>
      <c r="AB22" s="186"/>
      <c r="AC22" s="186"/>
      <c r="AE22" s="108"/>
      <c r="AF22" s="24"/>
      <c r="AG22" s="24"/>
      <c r="AH22" s="86"/>
      <c r="AK22" s="108"/>
      <c r="AL22" s="24"/>
      <c r="AM22" s="24"/>
      <c r="AN22" s="8"/>
    </row>
    <row r="23" spans="1:40" s="8" customFormat="1" ht="12.75">
      <c r="A23" s="415"/>
      <c r="B23" s="415"/>
      <c r="C23" s="413">
        <v>21</v>
      </c>
      <c r="D23" s="318">
        <v>3</v>
      </c>
      <c r="E23" s="325" t="s">
        <v>22</v>
      </c>
      <c r="F23" s="325" t="s">
        <v>10</v>
      </c>
      <c r="G23" s="322">
        <v>7</v>
      </c>
      <c r="H23" s="138">
        <v>10</v>
      </c>
      <c r="I23" s="134">
        <v>50</v>
      </c>
      <c r="J23" s="151">
        <f t="shared" si="2"/>
        <v>1</v>
      </c>
      <c r="K23" s="167" t="s">
        <v>13</v>
      </c>
      <c r="L23" s="168" t="s">
        <v>13</v>
      </c>
      <c r="M23" s="169" t="s">
        <v>13</v>
      </c>
      <c r="N23" s="140">
        <v>350</v>
      </c>
      <c r="O23" s="134">
        <v>100</v>
      </c>
      <c r="P23" s="118">
        <f t="shared" si="0"/>
        <v>500</v>
      </c>
      <c r="Q23" s="340">
        <v>1.5</v>
      </c>
      <c r="R23" s="341">
        <v>1</v>
      </c>
      <c r="S23" s="137"/>
      <c r="T23" s="17" t="str">
        <f t="shared" si="3"/>
        <v>NO</v>
      </c>
      <c r="U23" s="18" t="str">
        <f t="shared" si="4"/>
        <v>missing value</v>
      </c>
      <c r="V23" s="198" t="str">
        <f t="shared" si="1"/>
        <v/>
      </c>
      <c r="W23" s="19"/>
      <c r="X23" s="185"/>
      <c r="Y23" s="67"/>
      <c r="Z23" s="186"/>
      <c r="AA23" s="187"/>
      <c r="AB23" s="186"/>
      <c r="AC23" s="186"/>
      <c r="AE23" s="108"/>
      <c r="AF23" s="24"/>
      <c r="AG23" s="24"/>
      <c r="AH23" s="87"/>
      <c r="AK23" s="108"/>
      <c r="AL23" s="24"/>
      <c r="AM23" s="24"/>
    </row>
    <row r="24" spans="1:40" s="8" customFormat="1" ht="12.75">
      <c r="A24" s="415"/>
      <c r="B24" s="415"/>
      <c r="C24" s="413">
        <v>22</v>
      </c>
      <c r="D24" s="318">
        <v>1</v>
      </c>
      <c r="E24" s="325" t="s">
        <v>22</v>
      </c>
      <c r="F24" s="325" t="s">
        <v>10</v>
      </c>
      <c r="G24" s="322">
        <v>8</v>
      </c>
      <c r="H24" s="138">
        <v>30</v>
      </c>
      <c r="I24" s="134">
        <v>50</v>
      </c>
      <c r="J24" s="151">
        <f t="shared" si="2"/>
        <v>3</v>
      </c>
      <c r="K24" s="167" t="s">
        <v>13</v>
      </c>
      <c r="L24" s="168" t="s">
        <v>13</v>
      </c>
      <c r="M24" s="169" t="s">
        <v>13</v>
      </c>
      <c r="N24" s="140">
        <v>350</v>
      </c>
      <c r="O24" s="134">
        <v>100</v>
      </c>
      <c r="P24" s="118">
        <f t="shared" si="0"/>
        <v>500</v>
      </c>
      <c r="Q24" s="340">
        <v>1.5</v>
      </c>
      <c r="R24" s="341">
        <v>1</v>
      </c>
      <c r="S24" s="137"/>
      <c r="T24" s="17" t="str">
        <f t="shared" si="3"/>
        <v>NO</v>
      </c>
      <c r="U24" s="18" t="str">
        <f t="shared" si="4"/>
        <v>missing value</v>
      </c>
      <c r="V24" s="198" t="str">
        <f t="shared" si="1"/>
        <v/>
      </c>
      <c r="W24" s="19"/>
      <c r="X24" s="185"/>
      <c r="Y24" s="67"/>
      <c r="Z24" s="186"/>
      <c r="AA24" s="187"/>
      <c r="AB24" s="186"/>
      <c r="AC24" s="186"/>
      <c r="AG24" s="24"/>
      <c r="AH24" s="85"/>
      <c r="AK24" s="108"/>
      <c r="AL24" s="24"/>
      <c r="AM24" s="24"/>
    </row>
    <row r="25" spans="1:40" s="8" customFormat="1" ht="12.75">
      <c r="A25" s="415"/>
      <c r="B25" s="415"/>
      <c r="C25" s="413">
        <v>23</v>
      </c>
      <c r="D25" s="318">
        <v>2</v>
      </c>
      <c r="E25" s="325" t="s">
        <v>22</v>
      </c>
      <c r="F25" s="325" t="s">
        <v>10</v>
      </c>
      <c r="G25" s="322">
        <v>8</v>
      </c>
      <c r="H25" s="138">
        <v>30</v>
      </c>
      <c r="I25" s="134">
        <v>50</v>
      </c>
      <c r="J25" s="151">
        <f t="shared" si="2"/>
        <v>3</v>
      </c>
      <c r="K25" s="167" t="s">
        <v>13</v>
      </c>
      <c r="L25" s="168" t="s">
        <v>13</v>
      </c>
      <c r="M25" s="169" t="s">
        <v>13</v>
      </c>
      <c r="N25" s="140">
        <v>350</v>
      </c>
      <c r="O25" s="134">
        <v>100</v>
      </c>
      <c r="P25" s="118">
        <f t="shared" si="0"/>
        <v>500</v>
      </c>
      <c r="Q25" s="340">
        <v>1.5</v>
      </c>
      <c r="R25" s="341">
        <v>1</v>
      </c>
      <c r="S25" s="137"/>
      <c r="T25" s="17" t="str">
        <f t="shared" si="3"/>
        <v>NO</v>
      </c>
      <c r="U25" s="18" t="str">
        <f t="shared" si="4"/>
        <v>missing value</v>
      </c>
      <c r="V25" s="198" t="str">
        <f t="shared" si="1"/>
        <v/>
      </c>
      <c r="W25" s="19"/>
      <c r="X25" s="185"/>
      <c r="Y25" s="67"/>
      <c r="Z25" s="186"/>
      <c r="AA25" s="187"/>
      <c r="AB25" s="186"/>
      <c r="AC25" s="186"/>
      <c r="AG25" s="24"/>
      <c r="AH25" s="85"/>
      <c r="AK25" s="12"/>
      <c r="AL25" s="12"/>
      <c r="AM25" s="12"/>
    </row>
    <row r="26" spans="1:40" ht="13.5" thickBot="1">
      <c r="A26" s="415"/>
      <c r="B26" s="415"/>
      <c r="C26" s="414">
        <v>24</v>
      </c>
      <c r="D26" s="319">
        <v>3</v>
      </c>
      <c r="E26" s="326" t="s">
        <v>22</v>
      </c>
      <c r="F26" s="326" t="s">
        <v>10</v>
      </c>
      <c r="G26" s="323">
        <v>8</v>
      </c>
      <c r="H26" s="139">
        <v>30</v>
      </c>
      <c r="I26" s="136">
        <v>50</v>
      </c>
      <c r="J26" s="158">
        <f t="shared" si="2"/>
        <v>3</v>
      </c>
      <c r="K26" s="170" t="s">
        <v>13</v>
      </c>
      <c r="L26" s="171" t="s">
        <v>13</v>
      </c>
      <c r="M26" s="172" t="s">
        <v>13</v>
      </c>
      <c r="N26" s="141">
        <v>350</v>
      </c>
      <c r="O26" s="136">
        <v>100</v>
      </c>
      <c r="P26" s="119">
        <f t="shared" si="0"/>
        <v>500</v>
      </c>
      <c r="Q26" s="342">
        <v>1.5</v>
      </c>
      <c r="R26" s="343">
        <v>1</v>
      </c>
      <c r="S26" s="159"/>
      <c r="T26" s="34" t="str">
        <f t="shared" si="3"/>
        <v>NO</v>
      </c>
      <c r="U26" s="35" t="str">
        <f t="shared" si="4"/>
        <v>missing value</v>
      </c>
      <c r="V26" s="199" t="str">
        <f t="shared" si="1"/>
        <v/>
      </c>
      <c r="W26" s="19"/>
      <c r="X26" s="185"/>
      <c r="Y26" s="67"/>
      <c r="Z26" s="186"/>
      <c r="AA26" s="187"/>
      <c r="AB26" s="186"/>
      <c r="AC26" s="186"/>
      <c r="AG26" s="24"/>
      <c r="AH26" s="85"/>
      <c r="AK26" s="8"/>
      <c r="AL26" s="13"/>
      <c r="AM26" s="8"/>
      <c r="AN26" s="8"/>
    </row>
    <row r="27" spans="1:40" ht="13.5" customHeight="1">
      <c r="A27" s="415"/>
      <c r="B27" s="415"/>
      <c r="C27" s="412">
        <v>25</v>
      </c>
      <c r="D27" s="320">
        <v>1</v>
      </c>
      <c r="E27" s="327" t="s">
        <v>23</v>
      </c>
      <c r="F27" s="327" t="s">
        <v>4</v>
      </c>
      <c r="G27" s="328">
        <v>1</v>
      </c>
      <c r="H27" s="143">
        <v>0.3</v>
      </c>
      <c r="I27" s="144">
        <v>50</v>
      </c>
      <c r="J27" s="152">
        <f t="shared" si="2"/>
        <v>0.03</v>
      </c>
      <c r="K27" s="145">
        <v>30</v>
      </c>
      <c r="L27" s="146">
        <v>50</v>
      </c>
      <c r="M27" s="156">
        <f>K27*L27/P27</f>
        <v>3</v>
      </c>
      <c r="N27" s="147">
        <v>300</v>
      </c>
      <c r="O27" s="144">
        <v>100</v>
      </c>
      <c r="P27" s="148">
        <f t="shared" si="0"/>
        <v>500</v>
      </c>
      <c r="Q27" s="337">
        <v>1.5</v>
      </c>
      <c r="R27" s="337">
        <v>1</v>
      </c>
      <c r="S27" s="344"/>
      <c r="T27" s="149" t="str">
        <f t="shared" si="3"/>
        <v>NO</v>
      </c>
      <c r="U27" s="150" t="str">
        <f t="shared" si="4"/>
        <v>missing value</v>
      </c>
      <c r="V27" s="200" t="str">
        <f t="shared" si="1"/>
        <v/>
      </c>
      <c r="W27" s="19"/>
      <c r="X27" s="8"/>
      <c r="Y27" s="8"/>
      <c r="Z27" s="2"/>
      <c r="AA27" s="2"/>
      <c r="AD27" s="1"/>
      <c r="AF27" s="108"/>
      <c r="AG27" s="24"/>
      <c r="AH27" s="24"/>
      <c r="AI27" s="85"/>
      <c r="AK27" s="8"/>
      <c r="AL27" s="13"/>
      <c r="AM27" s="23"/>
      <c r="AN27" s="8"/>
    </row>
    <row r="28" spans="1:40" ht="13.5" customHeight="1">
      <c r="A28" s="415"/>
      <c r="B28" s="415"/>
      <c r="C28" s="413">
        <v>26</v>
      </c>
      <c r="D28" s="318">
        <v>2</v>
      </c>
      <c r="E28" s="329" t="s">
        <v>23</v>
      </c>
      <c r="F28" s="329" t="s">
        <v>4</v>
      </c>
      <c r="G28" s="330">
        <v>1</v>
      </c>
      <c r="H28" s="138">
        <v>0.3</v>
      </c>
      <c r="I28" s="134">
        <v>50</v>
      </c>
      <c r="J28" s="151">
        <f t="shared" si="2"/>
        <v>0.03</v>
      </c>
      <c r="K28" s="142">
        <v>30</v>
      </c>
      <c r="L28" s="135">
        <v>50</v>
      </c>
      <c r="M28" s="157">
        <f t="shared" ref="M28:M50" si="5">K28*L28/P28</f>
        <v>3</v>
      </c>
      <c r="N28" s="140">
        <v>300</v>
      </c>
      <c r="O28" s="134">
        <v>100</v>
      </c>
      <c r="P28" s="118">
        <f t="shared" si="0"/>
        <v>500</v>
      </c>
      <c r="Q28" s="337">
        <v>1.5</v>
      </c>
      <c r="R28" s="337">
        <v>1</v>
      </c>
      <c r="S28" s="345"/>
      <c r="T28" s="17" t="str">
        <f t="shared" si="3"/>
        <v>NO</v>
      </c>
      <c r="U28" s="18" t="str">
        <f t="shared" si="4"/>
        <v>missing value</v>
      </c>
      <c r="V28" s="198" t="str">
        <f t="shared" si="1"/>
        <v/>
      </c>
      <c r="W28" s="19"/>
      <c r="X28" s="8"/>
      <c r="AF28" s="108"/>
      <c r="AG28" s="24"/>
      <c r="AH28" s="24"/>
      <c r="AI28" s="85"/>
      <c r="AK28" s="8"/>
      <c r="AL28" s="13"/>
      <c r="AM28" s="23"/>
      <c r="AN28" s="8"/>
    </row>
    <row r="29" spans="1:40" ht="14.25" customHeight="1">
      <c r="A29" s="415"/>
      <c r="B29" s="415"/>
      <c r="C29" s="413">
        <v>27</v>
      </c>
      <c r="D29" s="318">
        <v>3</v>
      </c>
      <c r="E29" s="329" t="s">
        <v>23</v>
      </c>
      <c r="F29" s="329" t="s">
        <v>4</v>
      </c>
      <c r="G29" s="330">
        <v>1</v>
      </c>
      <c r="H29" s="138">
        <v>0.3</v>
      </c>
      <c r="I29" s="134">
        <v>50</v>
      </c>
      <c r="J29" s="151">
        <f t="shared" si="2"/>
        <v>0.03</v>
      </c>
      <c r="K29" s="142">
        <v>30</v>
      </c>
      <c r="L29" s="135">
        <v>50</v>
      </c>
      <c r="M29" s="157">
        <f t="shared" si="5"/>
        <v>3</v>
      </c>
      <c r="N29" s="140">
        <v>300</v>
      </c>
      <c r="O29" s="134">
        <v>100</v>
      </c>
      <c r="P29" s="118">
        <f t="shared" si="0"/>
        <v>500</v>
      </c>
      <c r="Q29" s="337">
        <v>1.5</v>
      </c>
      <c r="R29" s="337">
        <v>1</v>
      </c>
      <c r="S29" s="346"/>
      <c r="T29" s="17" t="str">
        <f t="shared" si="3"/>
        <v>NO</v>
      </c>
      <c r="U29" s="18" t="str">
        <f t="shared" si="4"/>
        <v>missing value</v>
      </c>
      <c r="V29" s="198" t="str">
        <f t="shared" si="1"/>
        <v/>
      </c>
      <c r="W29" s="19"/>
      <c r="X29" s="8"/>
      <c r="AI29" s="85"/>
      <c r="AK29" s="8"/>
      <c r="AL29" s="13"/>
      <c r="AM29" s="23"/>
      <c r="AN29" s="8"/>
    </row>
    <row r="30" spans="1:40" ht="13.5" customHeight="1">
      <c r="A30" s="415"/>
      <c r="B30" s="415"/>
      <c r="C30" s="413">
        <v>28</v>
      </c>
      <c r="D30" s="318">
        <v>1</v>
      </c>
      <c r="E30" s="329" t="s">
        <v>23</v>
      </c>
      <c r="F30" s="329" t="s">
        <v>4</v>
      </c>
      <c r="G30" s="330">
        <v>2</v>
      </c>
      <c r="H30" s="138">
        <v>0.6</v>
      </c>
      <c r="I30" s="134">
        <v>50</v>
      </c>
      <c r="J30" s="151">
        <f t="shared" si="2"/>
        <v>0.06</v>
      </c>
      <c r="K30" s="142">
        <v>60</v>
      </c>
      <c r="L30" s="135">
        <v>50</v>
      </c>
      <c r="M30" s="157">
        <f t="shared" si="5"/>
        <v>6</v>
      </c>
      <c r="N30" s="140">
        <v>300</v>
      </c>
      <c r="O30" s="134">
        <v>100</v>
      </c>
      <c r="P30" s="118">
        <f t="shared" si="0"/>
        <v>500</v>
      </c>
      <c r="Q30" s="337">
        <v>1.5</v>
      </c>
      <c r="R30" s="337">
        <v>1</v>
      </c>
      <c r="S30" s="345"/>
      <c r="T30" s="17" t="str">
        <f t="shared" si="3"/>
        <v>NO</v>
      </c>
      <c r="U30" s="18" t="str">
        <f t="shared" si="4"/>
        <v>missing value</v>
      </c>
      <c r="V30" s="198" t="str">
        <f t="shared" si="1"/>
        <v/>
      </c>
      <c r="W30" s="19"/>
      <c r="X30" s="8"/>
      <c r="Y30" s="201"/>
      <c r="Z30" s="201"/>
      <c r="AA30" s="335"/>
      <c r="AB30" s="15"/>
      <c r="AI30" s="88"/>
      <c r="AK30" s="8"/>
      <c r="AL30" s="13"/>
      <c r="AM30" s="23"/>
      <c r="AN30" s="8"/>
    </row>
    <row r="31" spans="1:40" ht="12.75">
      <c r="A31" s="415"/>
      <c r="B31" s="415"/>
      <c r="C31" s="413">
        <v>29</v>
      </c>
      <c r="D31" s="318">
        <v>2</v>
      </c>
      <c r="E31" s="329" t="s">
        <v>23</v>
      </c>
      <c r="F31" s="329" t="s">
        <v>4</v>
      </c>
      <c r="G31" s="330">
        <v>2</v>
      </c>
      <c r="H31" s="138">
        <v>0.6</v>
      </c>
      <c r="I31" s="134">
        <v>50</v>
      </c>
      <c r="J31" s="151">
        <f t="shared" si="2"/>
        <v>0.06</v>
      </c>
      <c r="K31" s="142">
        <v>60</v>
      </c>
      <c r="L31" s="135">
        <v>50</v>
      </c>
      <c r="M31" s="157">
        <f t="shared" si="5"/>
        <v>6</v>
      </c>
      <c r="N31" s="140">
        <v>300</v>
      </c>
      <c r="O31" s="134">
        <v>100</v>
      </c>
      <c r="P31" s="118">
        <f t="shared" si="0"/>
        <v>500</v>
      </c>
      <c r="Q31" s="337">
        <v>1.5</v>
      </c>
      <c r="R31" s="337">
        <v>1</v>
      </c>
      <c r="S31" s="345"/>
      <c r="T31" s="17" t="str">
        <f t="shared" si="3"/>
        <v>NO</v>
      </c>
      <c r="U31" s="18" t="str">
        <f t="shared" si="4"/>
        <v>missing value</v>
      </c>
      <c r="V31" s="198" t="str">
        <f t="shared" si="1"/>
        <v/>
      </c>
      <c r="W31" s="19"/>
      <c r="X31" s="8"/>
      <c r="Y31" s="427"/>
      <c r="Z31" s="427"/>
      <c r="AB31" s="29"/>
      <c r="AE31" s="192"/>
      <c r="AF31" s="192"/>
      <c r="AI31" s="11"/>
      <c r="AK31" s="8"/>
      <c r="AL31" s="13"/>
      <c r="AM31" s="23"/>
      <c r="AN31" s="8"/>
    </row>
    <row r="32" spans="1:40" ht="12.75">
      <c r="A32" s="415"/>
      <c r="B32" s="415"/>
      <c r="C32" s="413">
        <v>30</v>
      </c>
      <c r="D32" s="318">
        <v>3</v>
      </c>
      <c r="E32" s="329" t="s">
        <v>23</v>
      </c>
      <c r="F32" s="329" t="s">
        <v>4</v>
      </c>
      <c r="G32" s="330">
        <v>2</v>
      </c>
      <c r="H32" s="138">
        <v>0.6</v>
      </c>
      <c r="I32" s="134">
        <v>50</v>
      </c>
      <c r="J32" s="151">
        <f t="shared" si="2"/>
        <v>0.06</v>
      </c>
      <c r="K32" s="142">
        <v>60</v>
      </c>
      <c r="L32" s="135">
        <v>50</v>
      </c>
      <c r="M32" s="157">
        <f t="shared" si="5"/>
        <v>6</v>
      </c>
      <c r="N32" s="140">
        <v>300</v>
      </c>
      <c r="O32" s="134">
        <v>100</v>
      </c>
      <c r="P32" s="118">
        <f t="shared" si="0"/>
        <v>500</v>
      </c>
      <c r="Q32" s="337">
        <v>1.5</v>
      </c>
      <c r="R32" s="337">
        <v>1</v>
      </c>
      <c r="S32" s="345"/>
      <c r="T32" s="17" t="str">
        <f t="shared" si="3"/>
        <v>NO</v>
      </c>
      <c r="U32" s="18" t="str">
        <f t="shared" si="4"/>
        <v>missing value</v>
      </c>
      <c r="V32" s="198" t="str">
        <f t="shared" si="1"/>
        <v/>
      </c>
      <c r="W32" s="19"/>
      <c r="X32" s="8"/>
      <c r="Y32" s="195"/>
      <c r="Z32" s="195"/>
      <c r="AB32" s="68"/>
      <c r="AE32" s="192"/>
      <c r="AF32" s="192"/>
      <c r="AI32" s="11"/>
      <c r="AK32" s="8"/>
      <c r="AL32" s="13"/>
      <c r="AM32" s="23"/>
      <c r="AN32" s="8"/>
    </row>
    <row r="33" spans="1:154" ht="12.75" customHeight="1">
      <c r="A33" s="415"/>
      <c r="B33" s="415"/>
      <c r="C33" s="413">
        <v>31</v>
      </c>
      <c r="D33" s="318">
        <v>1</v>
      </c>
      <c r="E33" s="329" t="s">
        <v>23</v>
      </c>
      <c r="F33" s="329" t="s">
        <v>4</v>
      </c>
      <c r="G33" s="330">
        <v>3</v>
      </c>
      <c r="H33" s="138">
        <v>0.8</v>
      </c>
      <c r="I33" s="134">
        <v>50</v>
      </c>
      <c r="J33" s="151">
        <f t="shared" si="2"/>
        <v>0.08</v>
      </c>
      <c r="K33" s="142">
        <v>80</v>
      </c>
      <c r="L33" s="135">
        <v>50</v>
      </c>
      <c r="M33" s="157">
        <f t="shared" si="5"/>
        <v>8</v>
      </c>
      <c r="N33" s="140">
        <v>300</v>
      </c>
      <c r="O33" s="134">
        <v>100</v>
      </c>
      <c r="P33" s="118">
        <f t="shared" si="0"/>
        <v>500</v>
      </c>
      <c r="Q33" s="337">
        <v>1.5</v>
      </c>
      <c r="R33" s="337">
        <v>1</v>
      </c>
      <c r="S33" s="345"/>
      <c r="T33" s="17" t="str">
        <f t="shared" si="3"/>
        <v>NO</v>
      </c>
      <c r="U33" s="18" t="str">
        <f t="shared" si="4"/>
        <v>missing value</v>
      </c>
      <c r="V33" s="198" t="str">
        <f t="shared" si="1"/>
        <v/>
      </c>
      <c r="W33" s="19"/>
      <c r="X33" s="8"/>
      <c r="Y33" s="195"/>
      <c r="Z33" s="195"/>
      <c r="AB33" s="29"/>
      <c r="AE33" s="192"/>
      <c r="AF33" s="192"/>
      <c r="AK33" s="109"/>
      <c r="AL33" s="6"/>
      <c r="AM33" s="23"/>
      <c r="AN33" s="8"/>
    </row>
    <row r="34" spans="1:154" s="10" customFormat="1" ht="12.75">
      <c r="A34" s="416"/>
      <c r="B34" s="416"/>
      <c r="C34" s="413">
        <v>32</v>
      </c>
      <c r="D34" s="318">
        <v>2</v>
      </c>
      <c r="E34" s="329" t="s">
        <v>23</v>
      </c>
      <c r="F34" s="329" t="s">
        <v>4</v>
      </c>
      <c r="G34" s="330">
        <v>3</v>
      </c>
      <c r="H34" s="138">
        <v>0.8</v>
      </c>
      <c r="I34" s="134">
        <v>50</v>
      </c>
      <c r="J34" s="151">
        <f t="shared" si="2"/>
        <v>0.08</v>
      </c>
      <c r="K34" s="142">
        <v>80</v>
      </c>
      <c r="L34" s="135">
        <v>50</v>
      </c>
      <c r="M34" s="157">
        <f t="shared" si="5"/>
        <v>8</v>
      </c>
      <c r="N34" s="140">
        <v>300</v>
      </c>
      <c r="O34" s="134">
        <v>100</v>
      </c>
      <c r="P34" s="118">
        <f t="shared" si="0"/>
        <v>500</v>
      </c>
      <c r="Q34" s="337">
        <v>1.5</v>
      </c>
      <c r="R34" s="337">
        <v>1</v>
      </c>
      <c r="S34" s="345"/>
      <c r="T34" s="17" t="str">
        <f t="shared" si="3"/>
        <v>NO</v>
      </c>
      <c r="U34" s="18" t="str">
        <f t="shared" si="4"/>
        <v>missing value</v>
      </c>
      <c r="V34" s="198" t="str">
        <f t="shared" si="1"/>
        <v/>
      </c>
      <c r="W34" s="19"/>
      <c r="X34" s="8"/>
      <c r="Y34" s="195"/>
      <c r="Z34" s="195"/>
      <c r="AB34" s="29"/>
      <c r="AE34" s="193"/>
      <c r="AF34" s="193"/>
      <c r="AJ34" s="1"/>
      <c r="AK34" s="13"/>
      <c r="AL34" s="110"/>
      <c r="AM34" s="23"/>
    </row>
    <row r="35" spans="1:154" s="26" customFormat="1" ht="12.75" customHeight="1">
      <c r="A35" s="416"/>
      <c r="B35" s="416"/>
      <c r="C35" s="413">
        <v>33</v>
      </c>
      <c r="D35" s="318">
        <v>3</v>
      </c>
      <c r="E35" s="329" t="s">
        <v>23</v>
      </c>
      <c r="F35" s="329" t="s">
        <v>4</v>
      </c>
      <c r="G35" s="330">
        <v>3</v>
      </c>
      <c r="H35" s="138">
        <v>0.8</v>
      </c>
      <c r="I35" s="134">
        <v>50</v>
      </c>
      <c r="J35" s="151">
        <f t="shared" si="2"/>
        <v>0.08</v>
      </c>
      <c r="K35" s="142">
        <v>80</v>
      </c>
      <c r="L35" s="135">
        <v>50</v>
      </c>
      <c r="M35" s="157">
        <f t="shared" si="5"/>
        <v>8</v>
      </c>
      <c r="N35" s="140">
        <v>300</v>
      </c>
      <c r="O35" s="134">
        <v>100</v>
      </c>
      <c r="P35" s="118">
        <f t="shared" si="0"/>
        <v>500</v>
      </c>
      <c r="Q35" s="337">
        <v>1.5</v>
      </c>
      <c r="R35" s="337">
        <v>1</v>
      </c>
      <c r="S35" s="345"/>
      <c r="T35" s="17" t="str">
        <f t="shared" si="3"/>
        <v>NO</v>
      </c>
      <c r="U35" s="18" t="str">
        <f t="shared" si="4"/>
        <v>missing value</v>
      </c>
      <c r="V35" s="198" t="str">
        <f t="shared" si="1"/>
        <v/>
      </c>
      <c r="W35" s="19"/>
      <c r="X35" s="8"/>
      <c r="Y35" s="195"/>
      <c r="Z35" s="195"/>
      <c r="AA35" s="10"/>
      <c r="AB35" s="29"/>
      <c r="AC35" s="10"/>
      <c r="AD35" s="10"/>
      <c r="AE35" s="193"/>
      <c r="AF35" s="193"/>
      <c r="AG35" s="10"/>
      <c r="AH35" s="10"/>
      <c r="AI35" s="10"/>
      <c r="AJ35" s="1"/>
      <c r="AK35" s="111"/>
      <c r="AL35" s="13"/>
      <c r="AM35" s="23"/>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row>
    <row r="36" spans="1:154" ht="12.75">
      <c r="A36" s="415"/>
      <c r="B36" s="415"/>
      <c r="C36" s="413">
        <v>34</v>
      </c>
      <c r="D36" s="318">
        <v>1</v>
      </c>
      <c r="E36" s="329" t="s">
        <v>23</v>
      </c>
      <c r="F36" s="329" t="s">
        <v>4</v>
      </c>
      <c r="G36" s="330">
        <v>4</v>
      </c>
      <c r="H36" s="138">
        <v>1</v>
      </c>
      <c r="I36" s="134">
        <v>50</v>
      </c>
      <c r="J36" s="151">
        <f t="shared" si="2"/>
        <v>0.1</v>
      </c>
      <c r="K36" s="142">
        <v>100</v>
      </c>
      <c r="L36" s="135">
        <v>50</v>
      </c>
      <c r="M36" s="157">
        <f t="shared" si="5"/>
        <v>10</v>
      </c>
      <c r="N36" s="140">
        <v>300</v>
      </c>
      <c r="O36" s="134">
        <v>100</v>
      </c>
      <c r="P36" s="118">
        <f t="shared" si="0"/>
        <v>500</v>
      </c>
      <c r="Q36" s="337">
        <v>1.5</v>
      </c>
      <c r="R36" s="337">
        <v>1</v>
      </c>
      <c r="S36" s="345"/>
      <c r="T36" s="17" t="str">
        <f t="shared" si="3"/>
        <v>NO</v>
      </c>
      <c r="U36" s="18" t="str">
        <f t="shared" si="4"/>
        <v>missing value</v>
      </c>
      <c r="V36" s="198" t="str">
        <f t="shared" si="1"/>
        <v/>
      </c>
      <c r="W36" s="19"/>
      <c r="X36" s="8"/>
      <c r="Y36" s="195"/>
      <c r="Z36" s="195"/>
      <c r="AA36" s="8"/>
      <c r="AE36" s="193"/>
      <c r="AF36" s="193"/>
      <c r="AG36" s="8"/>
      <c r="AH36" s="8"/>
      <c r="AM36" s="23"/>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row>
    <row r="37" spans="1:154" s="28" customFormat="1" ht="12.75">
      <c r="A37" s="415"/>
      <c r="B37" s="415"/>
      <c r="C37" s="413">
        <v>35</v>
      </c>
      <c r="D37" s="318">
        <v>2</v>
      </c>
      <c r="E37" s="329" t="s">
        <v>23</v>
      </c>
      <c r="F37" s="329" t="s">
        <v>4</v>
      </c>
      <c r="G37" s="330">
        <v>4</v>
      </c>
      <c r="H37" s="138">
        <v>1</v>
      </c>
      <c r="I37" s="134">
        <v>50</v>
      </c>
      <c r="J37" s="151">
        <f t="shared" si="2"/>
        <v>0.1</v>
      </c>
      <c r="K37" s="142">
        <v>100</v>
      </c>
      <c r="L37" s="135">
        <v>50</v>
      </c>
      <c r="M37" s="157">
        <f t="shared" si="5"/>
        <v>10</v>
      </c>
      <c r="N37" s="140">
        <v>300</v>
      </c>
      <c r="O37" s="134">
        <v>100</v>
      </c>
      <c r="P37" s="118">
        <f t="shared" si="0"/>
        <v>500</v>
      </c>
      <c r="Q37" s="337">
        <v>1.5</v>
      </c>
      <c r="R37" s="337">
        <v>1</v>
      </c>
      <c r="S37" s="345"/>
      <c r="T37" s="17" t="str">
        <f t="shared" si="3"/>
        <v>NO</v>
      </c>
      <c r="U37" s="18" t="str">
        <f t="shared" si="4"/>
        <v>missing value</v>
      </c>
      <c r="V37" s="198" t="str">
        <f t="shared" si="1"/>
        <v/>
      </c>
      <c r="W37" s="19"/>
      <c r="X37" s="8"/>
      <c r="Y37" s="195"/>
      <c r="Z37" s="195"/>
      <c r="AA37" s="8"/>
      <c r="AB37" s="8"/>
      <c r="AC37" s="8"/>
      <c r="AD37" s="8"/>
      <c r="AE37" s="189"/>
      <c r="AF37" s="189"/>
      <c r="AG37" s="8"/>
      <c r="AH37" s="8"/>
      <c r="AI37" s="8"/>
      <c r="AJ37" s="1"/>
      <c r="AK37" s="1"/>
      <c r="AL37" s="5"/>
      <c r="AM37" s="23"/>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row>
    <row r="38" spans="1:154" s="8" customFormat="1" ht="12.75">
      <c r="A38" s="415"/>
      <c r="B38" s="415"/>
      <c r="C38" s="413">
        <v>36</v>
      </c>
      <c r="D38" s="318">
        <v>3</v>
      </c>
      <c r="E38" s="329" t="s">
        <v>23</v>
      </c>
      <c r="F38" s="329" t="s">
        <v>4</v>
      </c>
      <c r="G38" s="330">
        <v>4</v>
      </c>
      <c r="H38" s="138">
        <v>1</v>
      </c>
      <c r="I38" s="134">
        <v>50</v>
      </c>
      <c r="J38" s="151">
        <f t="shared" si="2"/>
        <v>0.1</v>
      </c>
      <c r="K38" s="142">
        <v>100</v>
      </c>
      <c r="L38" s="135">
        <v>50</v>
      </c>
      <c r="M38" s="157">
        <f t="shared" si="5"/>
        <v>10</v>
      </c>
      <c r="N38" s="140">
        <v>300</v>
      </c>
      <c r="O38" s="134">
        <v>100</v>
      </c>
      <c r="P38" s="118">
        <f t="shared" si="0"/>
        <v>500</v>
      </c>
      <c r="Q38" s="337">
        <v>1.5</v>
      </c>
      <c r="R38" s="337">
        <v>1</v>
      </c>
      <c r="S38" s="345"/>
      <c r="T38" s="17" t="str">
        <f t="shared" si="3"/>
        <v>NO</v>
      </c>
      <c r="U38" s="18" t="str">
        <f t="shared" si="4"/>
        <v>missing value</v>
      </c>
      <c r="V38" s="198" t="str">
        <f t="shared" si="1"/>
        <v/>
      </c>
      <c r="W38" s="19"/>
      <c r="Y38" s="194"/>
      <c r="Z38" s="195"/>
      <c r="AE38" s="189"/>
      <c r="AF38" s="189"/>
      <c r="AJ38" s="1"/>
      <c r="AM38" s="23"/>
    </row>
    <row r="39" spans="1:154" s="8" customFormat="1" ht="12.75">
      <c r="A39" s="415"/>
      <c r="B39" s="415"/>
      <c r="C39" s="413">
        <v>37</v>
      </c>
      <c r="D39" s="318">
        <v>1</v>
      </c>
      <c r="E39" s="329" t="s">
        <v>23</v>
      </c>
      <c r="F39" s="329" t="s">
        <v>4</v>
      </c>
      <c r="G39" s="330">
        <v>5</v>
      </c>
      <c r="H39" s="138">
        <v>3</v>
      </c>
      <c r="I39" s="134">
        <v>50</v>
      </c>
      <c r="J39" s="151">
        <f t="shared" si="2"/>
        <v>0.3</v>
      </c>
      <c r="K39" s="142">
        <v>300</v>
      </c>
      <c r="L39" s="135">
        <v>50</v>
      </c>
      <c r="M39" s="157">
        <f t="shared" si="5"/>
        <v>30</v>
      </c>
      <c r="N39" s="140">
        <v>300</v>
      </c>
      <c r="O39" s="134">
        <v>100</v>
      </c>
      <c r="P39" s="118">
        <f t="shared" si="0"/>
        <v>500</v>
      </c>
      <c r="Q39" s="337">
        <v>1.5</v>
      </c>
      <c r="R39" s="337">
        <v>1</v>
      </c>
      <c r="S39" s="345"/>
      <c r="T39" s="17" t="str">
        <f t="shared" si="3"/>
        <v>NO</v>
      </c>
      <c r="U39" s="18" t="str">
        <f t="shared" si="4"/>
        <v>missing value</v>
      </c>
      <c r="V39" s="198" t="str">
        <f t="shared" si="1"/>
        <v/>
      </c>
      <c r="W39" s="19"/>
      <c r="Y39" s="196"/>
      <c r="Z39" s="196"/>
      <c r="AB39" s="29"/>
      <c r="AE39" s="189"/>
      <c r="AF39" s="189"/>
      <c r="AJ39" s="1"/>
      <c r="AM39" s="23"/>
    </row>
    <row r="40" spans="1:154" s="8" customFormat="1" ht="12.75">
      <c r="A40" s="415"/>
      <c r="B40" s="415"/>
      <c r="C40" s="413">
        <v>38</v>
      </c>
      <c r="D40" s="318">
        <v>2</v>
      </c>
      <c r="E40" s="329" t="s">
        <v>23</v>
      </c>
      <c r="F40" s="329" t="s">
        <v>4</v>
      </c>
      <c r="G40" s="330">
        <v>5</v>
      </c>
      <c r="H40" s="138">
        <v>3</v>
      </c>
      <c r="I40" s="134">
        <v>50</v>
      </c>
      <c r="J40" s="151">
        <f t="shared" si="2"/>
        <v>0.3</v>
      </c>
      <c r="K40" s="142">
        <v>300</v>
      </c>
      <c r="L40" s="135">
        <v>50</v>
      </c>
      <c r="M40" s="157">
        <f t="shared" si="5"/>
        <v>30</v>
      </c>
      <c r="N40" s="140">
        <v>300</v>
      </c>
      <c r="O40" s="134">
        <v>100</v>
      </c>
      <c r="P40" s="118">
        <f t="shared" si="0"/>
        <v>500</v>
      </c>
      <c r="Q40" s="337">
        <v>1.5</v>
      </c>
      <c r="R40" s="337">
        <v>1</v>
      </c>
      <c r="S40" s="345"/>
      <c r="T40" s="17" t="str">
        <f t="shared" si="3"/>
        <v>NO</v>
      </c>
      <c r="U40" s="18" t="str">
        <f t="shared" si="4"/>
        <v>missing value</v>
      </c>
      <c r="V40" s="198" t="str">
        <f t="shared" si="1"/>
        <v/>
      </c>
      <c r="W40" s="19"/>
      <c r="Y40" s="196"/>
      <c r="Z40" s="196"/>
      <c r="AB40" s="25"/>
      <c r="AE40" s="189"/>
      <c r="AF40" s="189"/>
      <c r="AJ40" s="1"/>
      <c r="AM40" s="23"/>
    </row>
    <row r="41" spans="1:154" ht="12.75">
      <c r="A41" s="415"/>
      <c r="B41" s="415"/>
      <c r="C41" s="413">
        <v>39</v>
      </c>
      <c r="D41" s="318">
        <v>3</v>
      </c>
      <c r="E41" s="329" t="s">
        <v>23</v>
      </c>
      <c r="F41" s="329" t="s">
        <v>4</v>
      </c>
      <c r="G41" s="330">
        <v>5</v>
      </c>
      <c r="H41" s="138">
        <v>3</v>
      </c>
      <c r="I41" s="134">
        <v>50</v>
      </c>
      <c r="J41" s="151">
        <f t="shared" si="2"/>
        <v>0.3</v>
      </c>
      <c r="K41" s="142">
        <v>300</v>
      </c>
      <c r="L41" s="135">
        <v>50</v>
      </c>
      <c r="M41" s="157">
        <f t="shared" si="5"/>
        <v>30</v>
      </c>
      <c r="N41" s="140">
        <v>300</v>
      </c>
      <c r="O41" s="134">
        <v>100</v>
      </c>
      <c r="P41" s="118">
        <f t="shared" si="0"/>
        <v>500</v>
      </c>
      <c r="Q41" s="337">
        <v>1.5</v>
      </c>
      <c r="R41" s="337">
        <v>1</v>
      </c>
      <c r="S41" s="345"/>
      <c r="T41" s="17" t="str">
        <f t="shared" si="3"/>
        <v>NO</v>
      </c>
      <c r="U41" s="18" t="str">
        <f t="shared" si="4"/>
        <v>missing value</v>
      </c>
      <c r="V41" s="198" t="str">
        <f t="shared" si="1"/>
        <v/>
      </c>
      <c r="W41" s="19"/>
      <c r="X41" s="8"/>
      <c r="Y41" s="196"/>
      <c r="Z41" s="197"/>
      <c r="AB41" s="29"/>
      <c r="AE41" s="191"/>
      <c r="AF41" s="191"/>
    </row>
    <row r="42" spans="1:154" ht="12" customHeight="1">
      <c r="A42" s="415"/>
      <c r="B42" s="415"/>
      <c r="C42" s="413">
        <v>40</v>
      </c>
      <c r="D42" s="318">
        <v>1</v>
      </c>
      <c r="E42" s="329" t="s">
        <v>23</v>
      </c>
      <c r="F42" s="329" t="s">
        <v>4</v>
      </c>
      <c r="G42" s="330">
        <v>6</v>
      </c>
      <c r="H42" s="138">
        <v>6</v>
      </c>
      <c r="I42" s="134">
        <v>50</v>
      </c>
      <c r="J42" s="151">
        <f t="shared" si="2"/>
        <v>0.6</v>
      </c>
      <c r="K42" s="142">
        <v>600</v>
      </c>
      <c r="L42" s="135">
        <v>50</v>
      </c>
      <c r="M42" s="157">
        <f t="shared" si="5"/>
        <v>60</v>
      </c>
      <c r="N42" s="140">
        <v>300</v>
      </c>
      <c r="O42" s="134">
        <v>100</v>
      </c>
      <c r="P42" s="118">
        <f t="shared" si="0"/>
        <v>500</v>
      </c>
      <c r="Q42" s="337">
        <v>1.5</v>
      </c>
      <c r="R42" s="337">
        <v>1</v>
      </c>
      <c r="S42" s="345"/>
      <c r="T42" s="17" t="str">
        <f t="shared" si="3"/>
        <v>NO</v>
      </c>
      <c r="U42" s="18" t="str">
        <f t="shared" si="4"/>
        <v>missing value</v>
      </c>
      <c r="V42" s="198" t="str">
        <f t="shared" si="1"/>
        <v/>
      </c>
      <c r="W42" s="19"/>
      <c r="X42" s="8"/>
      <c r="Y42" s="201"/>
      <c r="Z42" s="201"/>
      <c r="AB42" s="29"/>
      <c r="AE42" s="191"/>
      <c r="AF42" s="191"/>
      <c r="AI42" s="70"/>
      <c r="AK42" s="112"/>
      <c r="AL42" s="113"/>
    </row>
    <row r="43" spans="1:154" ht="12" customHeight="1">
      <c r="A43" s="415"/>
      <c r="B43" s="415"/>
      <c r="C43" s="413">
        <v>41</v>
      </c>
      <c r="D43" s="318">
        <v>2</v>
      </c>
      <c r="E43" s="329" t="s">
        <v>23</v>
      </c>
      <c r="F43" s="329" t="s">
        <v>4</v>
      </c>
      <c r="G43" s="330">
        <v>6</v>
      </c>
      <c r="H43" s="138">
        <v>6</v>
      </c>
      <c r="I43" s="134">
        <v>50</v>
      </c>
      <c r="J43" s="151">
        <f t="shared" si="2"/>
        <v>0.6</v>
      </c>
      <c r="K43" s="142">
        <v>600</v>
      </c>
      <c r="L43" s="135">
        <v>50</v>
      </c>
      <c r="M43" s="157">
        <f t="shared" si="5"/>
        <v>60</v>
      </c>
      <c r="N43" s="140">
        <v>300</v>
      </c>
      <c r="O43" s="134">
        <v>100</v>
      </c>
      <c r="P43" s="118">
        <f t="shared" si="0"/>
        <v>500</v>
      </c>
      <c r="Q43" s="337">
        <v>1.5</v>
      </c>
      <c r="R43" s="337">
        <v>1</v>
      </c>
      <c r="S43" s="345"/>
      <c r="T43" s="17" t="str">
        <f t="shared" si="3"/>
        <v>NO</v>
      </c>
      <c r="U43" s="18" t="str">
        <f t="shared" si="4"/>
        <v>missing value</v>
      </c>
      <c r="V43" s="198" t="str">
        <f t="shared" si="1"/>
        <v/>
      </c>
      <c r="W43" s="19"/>
      <c r="X43" s="8"/>
      <c r="Y43" s="195"/>
      <c r="Z43" s="195"/>
      <c r="AB43" s="29"/>
      <c r="AE43" s="191"/>
      <c r="AF43" s="191"/>
      <c r="AI43" s="70"/>
    </row>
    <row r="44" spans="1:154" ht="12.75" customHeight="1">
      <c r="A44" s="415"/>
      <c r="B44" s="415"/>
      <c r="C44" s="413">
        <v>42</v>
      </c>
      <c r="D44" s="318">
        <v>3</v>
      </c>
      <c r="E44" s="329" t="s">
        <v>23</v>
      </c>
      <c r="F44" s="329" t="s">
        <v>4</v>
      </c>
      <c r="G44" s="330">
        <v>6</v>
      </c>
      <c r="H44" s="138">
        <v>6</v>
      </c>
      <c r="I44" s="134">
        <v>50</v>
      </c>
      <c r="J44" s="151">
        <f t="shared" si="2"/>
        <v>0.6</v>
      </c>
      <c r="K44" s="142">
        <v>600</v>
      </c>
      <c r="L44" s="135">
        <v>50</v>
      </c>
      <c r="M44" s="157">
        <f t="shared" si="5"/>
        <v>60</v>
      </c>
      <c r="N44" s="140">
        <v>300</v>
      </c>
      <c r="O44" s="134">
        <v>100</v>
      </c>
      <c r="P44" s="118">
        <f t="shared" si="0"/>
        <v>500</v>
      </c>
      <c r="Q44" s="337">
        <v>1.5</v>
      </c>
      <c r="R44" s="337">
        <v>1</v>
      </c>
      <c r="S44" s="345"/>
      <c r="T44" s="17" t="str">
        <f t="shared" si="3"/>
        <v>NO</v>
      </c>
      <c r="U44" s="18" t="str">
        <f t="shared" si="4"/>
        <v>missing value</v>
      </c>
      <c r="V44" s="198" t="str">
        <f t="shared" si="1"/>
        <v/>
      </c>
      <c r="W44" s="19"/>
      <c r="X44" s="8"/>
      <c r="Y44" s="195"/>
      <c r="Z44" s="195"/>
      <c r="AB44" s="29"/>
      <c r="AE44" s="192"/>
      <c r="AF44" s="192"/>
      <c r="AI44" s="70"/>
    </row>
    <row r="45" spans="1:154" ht="12" customHeight="1">
      <c r="A45" s="415"/>
      <c r="B45" s="415"/>
      <c r="C45" s="413">
        <v>43</v>
      </c>
      <c r="D45" s="318">
        <v>1</v>
      </c>
      <c r="E45" s="329" t="s">
        <v>23</v>
      </c>
      <c r="F45" s="329" t="s">
        <v>4</v>
      </c>
      <c r="G45" s="330">
        <v>7</v>
      </c>
      <c r="H45" s="138">
        <v>10</v>
      </c>
      <c r="I45" s="134">
        <v>50</v>
      </c>
      <c r="J45" s="151">
        <f t="shared" si="2"/>
        <v>1</v>
      </c>
      <c r="K45" s="142">
        <v>1000</v>
      </c>
      <c r="L45" s="135">
        <v>50</v>
      </c>
      <c r="M45" s="157">
        <f t="shared" si="5"/>
        <v>100</v>
      </c>
      <c r="N45" s="140">
        <v>300</v>
      </c>
      <c r="O45" s="134">
        <v>100</v>
      </c>
      <c r="P45" s="118">
        <f t="shared" si="0"/>
        <v>500</v>
      </c>
      <c r="Q45" s="337">
        <v>1.5</v>
      </c>
      <c r="R45" s="337">
        <v>1</v>
      </c>
      <c r="S45" s="345"/>
      <c r="T45" s="17" t="str">
        <f t="shared" si="3"/>
        <v>NO</v>
      </c>
      <c r="U45" s="18" t="str">
        <f t="shared" si="4"/>
        <v>missing value</v>
      </c>
      <c r="V45" s="198" t="str">
        <f t="shared" si="1"/>
        <v/>
      </c>
      <c r="W45" s="19"/>
      <c r="X45" s="8"/>
      <c r="Y45" s="195"/>
      <c r="Z45" s="195"/>
      <c r="AB45" s="69"/>
      <c r="AE45" s="192"/>
      <c r="AF45" s="192"/>
      <c r="AI45" s="70"/>
    </row>
    <row r="46" spans="1:154" ht="12.75">
      <c r="A46" s="415"/>
      <c r="B46" s="415"/>
      <c r="C46" s="413">
        <v>44</v>
      </c>
      <c r="D46" s="318">
        <v>2</v>
      </c>
      <c r="E46" s="329" t="s">
        <v>23</v>
      </c>
      <c r="F46" s="329" t="s">
        <v>4</v>
      </c>
      <c r="G46" s="330">
        <v>7</v>
      </c>
      <c r="H46" s="138">
        <v>10</v>
      </c>
      <c r="I46" s="134">
        <v>50</v>
      </c>
      <c r="J46" s="151">
        <f t="shared" si="2"/>
        <v>1</v>
      </c>
      <c r="K46" s="142">
        <v>1000</v>
      </c>
      <c r="L46" s="135">
        <v>50</v>
      </c>
      <c r="M46" s="157">
        <f t="shared" si="5"/>
        <v>100</v>
      </c>
      <c r="N46" s="140">
        <v>300</v>
      </c>
      <c r="O46" s="134">
        <v>100</v>
      </c>
      <c r="P46" s="118">
        <f t="shared" si="0"/>
        <v>500</v>
      </c>
      <c r="Q46" s="337">
        <v>1.5</v>
      </c>
      <c r="R46" s="337">
        <v>1</v>
      </c>
      <c r="S46" s="345"/>
      <c r="T46" s="17" t="str">
        <f t="shared" si="3"/>
        <v>NO</v>
      </c>
      <c r="U46" s="18" t="str">
        <f t="shared" si="4"/>
        <v>missing value</v>
      </c>
      <c r="V46" s="198" t="str">
        <f t="shared" si="1"/>
        <v/>
      </c>
      <c r="W46" s="19"/>
      <c r="X46" s="8"/>
      <c r="Y46" s="195"/>
      <c r="Z46" s="195"/>
      <c r="AB46" s="25"/>
      <c r="AC46" s="31"/>
      <c r="AD46" s="31"/>
      <c r="AE46" s="192"/>
      <c r="AF46" s="192"/>
    </row>
    <row r="47" spans="1:154" ht="12.75">
      <c r="A47" s="415"/>
      <c r="B47" s="415"/>
      <c r="C47" s="413">
        <v>45</v>
      </c>
      <c r="D47" s="318">
        <v>3</v>
      </c>
      <c r="E47" s="329" t="s">
        <v>23</v>
      </c>
      <c r="F47" s="329" t="s">
        <v>4</v>
      </c>
      <c r="G47" s="330">
        <v>7</v>
      </c>
      <c r="H47" s="138">
        <v>10</v>
      </c>
      <c r="I47" s="134">
        <v>50</v>
      </c>
      <c r="J47" s="151">
        <f t="shared" si="2"/>
        <v>1</v>
      </c>
      <c r="K47" s="142">
        <v>1000</v>
      </c>
      <c r="L47" s="135">
        <v>50</v>
      </c>
      <c r="M47" s="157">
        <f t="shared" si="5"/>
        <v>100</v>
      </c>
      <c r="N47" s="140">
        <v>300</v>
      </c>
      <c r="O47" s="134">
        <v>100</v>
      </c>
      <c r="P47" s="118">
        <f t="shared" si="0"/>
        <v>500</v>
      </c>
      <c r="Q47" s="337">
        <v>1.5</v>
      </c>
      <c r="R47" s="337">
        <v>1</v>
      </c>
      <c r="S47" s="345"/>
      <c r="T47" s="17" t="str">
        <f t="shared" si="3"/>
        <v>NO</v>
      </c>
      <c r="U47" s="18" t="str">
        <f t="shared" si="4"/>
        <v>missing value</v>
      </c>
      <c r="V47" s="198" t="str">
        <f t="shared" si="1"/>
        <v/>
      </c>
      <c r="W47" s="19"/>
      <c r="X47" s="8"/>
      <c r="Y47" s="195"/>
      <c r="Z47" s="195"/>
      <c r="AB47" s="8"/>
      <c r="AC47" s="8"/>
      <c r="AD47" s="20"/>
      <c r="AE47" s="192"/>
      <c r="AF47" s="192"/>
      <c r="AK47" s="8"/>
      <c r="AL47" s="13"/>
    </row>
    <row r="48" spans="1:154" ht="12.75" customHeight="1">
      <c r="A48" s="415"/>
      <c r="B48" s="415"/>
      <c r="C48" s="413">
        <v>46</v>
      </c>
      <c r="D48" s="318">
        <v>1</v>
      </c>
      <c r="E48" s="329" t="s">
        <v>23</v>
      </c>
      <c r="F48" s="329" t="s">
        <v>4</v>
      </c>
      <c r="G48" s="330">
        <v>8</v>
      </c>
      <c r="H48" s="138">
        <v>30</v>
      </c>
      <c r="I48" s="134">
        <v>50</v>
      </c>
      <c r="J48" s="151">
        <f t="shared" si="2"/>
        <v>3</v>
      </c>
      <c r="K48" s="142">
        <v>3000</v>
      </c>
      <c r="L48" s="135">
        <v>50</v>
      </c>
      <c r="M48" s="157">
        <f t="shared" si="5"/>
        <v>300</v>
      </c>
      <c r="N48" s="140">
        <v>300</v>
      </c>
      <c r="O48" s="134">
        <v>100</v>
      </c>
      <c r="P48" s="118">
        <f t="shared" si="0"/>
        <v>500</v>
      </c>
      <c r="Q48" s="337">
        <v>1.5</v>
      </c>
      <c r="R48" s="337">
        <v>1</v>
      </c>
      <c r="S48" s="345"/>
      <c r="T48" s="17" t="str">
        <f t="shared" si="3"/>
        <v>NO</v>
      </c>
      <c r="U48" s="18" t="str">
        <f t="shared" si="4"/>
        <v>missing value</v>
      </c>
      <c r="V48" s="198" t="str">
        <f t="shared" si="1"/>
        <v/>
      </c>
      <c r="W48" s="19"/>
      <c r="X48" s="8"/>
      <c r="Y48" s="195"/>
      <c r="Z48" s="195"/>
      <c r="AB48" s="8"/>
      <c r="AC48" s="8"/>
      <c r="AD48" s="20"/>
      <c r="AE48" s="192"/>
      <c r="AF48" s="192"/>
      <c r="AK48" s="8"/>
      <c r="AL48" s="13"/>
    </row>
    <row r="49" spans="1:38" ht="12.75">
      <c r="A49" s="415"/>
      <c r="B49" s="415"/>
      <c r="C49" s="413">
        <v>47</v>
      </c>
      <c r="D49" s="318">
        <v>2</v>
      </c>
      <c r="E49" s="329" t="s">
        <v>23</v>
      </c>
      <c r="F49" s="329" t="s">
        <v>4</v>
      </c>
      <c r="G49" s="330">
        <v>8</v>
      </c>
      <c r="H49" s="138">
        <v>30</v>
      </c>
      <c r="I49" s="134">
        <v>50</v>
      </c>
      <c r="J49" s="151">
        <f t="shared" si="2"/>
        <v>3</v>
      </c>
      <c r="K49" s="142">
        <v>3000</v>
      </c>
      <c r="L49" s="135">
        <v>50</v>
      </c>
      <c r="M49" s="157">
        <f t="shared" si="5"/>
        <v>300</v>
      </c>
      <c r="N49" s="140">
        <v>300</v>
      </c>
      <c r="O49" s="134">
        <v>100</v>
      </c>
      <c r="P49" s="118">
        <f t="shared" si="0"/>
        <v>500</v>
      </c>
      <c r="Q49" s="337">
        <v>1.5</v>
      </c>
      <c r="R49" s="337">
        <v>1</v>
      </c>
      <c r="S49" s="345"/>
      <c r="T49" s="17" t="str">
        <f t="shared" si="3"/>
        <v>NO</v>
      </c>
      <c r="U49" s="18" t="str">
        <f t="shared" si="4"/>
        <v>missing value</v>
      </c>
      <c r="V49" s="198" t="str">
        <f t="shared" si="1"/>
        <v/>
      </c>
      <c r="W49" s="19"/>
      <c r="X49" s="8"/>
      <c r="Y49" s="194"/>
      <c r="Z49" s="195"/>
      <c r="AB49" s="8"/>
      <c r="AC49" s="8"/>
      <c r="AD49" s="20"/>
      <c r="AE49" s="192"/>
      <c r="AF49" s="192"/>
      <c r="AK49" s="8"/>
      <c r="AL49" s="13"/>
    </row>
    <row r="50" spans="1:38" ht="13.5" thickBot="1">
      <c r="A50" s="415"/>
      <c r="B50" s="415"/>
      <c r="C50" s="414">
        <v>48</v>
      </c>
      <c r="D50" s="319">
        <v>3</v>
      </c>
      <c r="E50" s="331" t="s">
        <v>23</v>
      </c>
      <c r="F50" s="331" t="s">
        <v>4</v>
      </c>
      <c r="G50" s="332">
        <v>8</v>
      </c>
      <c r="H50" s="139">
        <v>30</v>
      </c>
      <c r="I50" s="136">
        <v>50</v>
      </c>
      <c r="J50" s="158">
        <f t="shared" si="2"/>
        <v>3</v>
      </c>
      <c r="K50" s="160">
        <v>3000</v>
      </c>
      <c r="L50" s="161">
        <v>50</v>
      </c>
      <c r="M50" s="162">
        <f t="shared" si="5"/>
        <v>300</v>
      </c>
      <c r="N50" s="141">
        <v>300</v>
      </c>
      <c r="O50" s="136">
        <v>100</v>
      </c>
      <c r="P50" s="119">
        <f t="shared" si="0"/>
        <v>500</v>
      </c>
      <c r="Q50" s="338">
        <v>1.5</v>
      </c>
      <c r="R50" s="339">
        <v>1</v>
      </c>
      <c r="S50" s="347"/>
      <c r="T50" s="34" t="str">
        <f t="shared" si="3"/>
        <v>NO</v>
      </c>
      <c r="U50" s="35" t="str">
        <f t="shared" si="4"/>
        <v>missing value</v>
      </c>
      <c r="V50" s="199" t="str">
        <f t="shared" si="1"/>
        <v/>
      </c>
      <c r="W50" s="19"/>
      <c r="X50" s="8"/>
      <c r="Z50" s="91"/>
      <c r="AB50" s="14"/>
      <c r="AC50" s="14"/>
      <c r="AD50" s="14"/>
      <c r="AI50" s="8"/>
      <c r="AJ50" s="8"/>
      <c r="AK50" s="8"/>
      <c r="AL50" s="13"/>
    </row>
    <row r="51" spans="1:38" ht="12.75">
      <c r="A51" s="415"/>
      <c r="B51" s="415"/>
      <c r="C51" s="412">
        <v>49</v>
      </c>
      <c r="D51" s="320">
        <v>1</v>
      </c>
      <c r="E51" s="327" t="s">
        <v>24</v>
      </c>
      <c r="F51" s="327" t="s">
        <v>3</v>
      </c>
      <c r="G51" s="328">
        <v>1</v>
      </c>
      <c r="H51" s="143">
        <v>0.3</v>
      </c>
      <c r="I51" s="144">
        <v>50</v>
      </c>
      <c r="J51" s="153">
        <f t="shared" si="2"/>
        <v>0.3</v>
      </c>
      <c r="K51" s="173" t="s">
        <v>13</v>
      </c>
      <c r="L51" s="174" t="s">
        <v>13</v>
      </c>
      <c r="M51" s="175" t="s">
        <v>13</v>
      </c>
      <c r="N51" s="176" t="s">
        <v>13</v>
      </c>
      <c r="O51" s="177" t="s">
        <v>13</v>
      </c>
      <c r="P51" s="148">
        <f t="shared" si="0"/>
        <v>50</v>
      </c>
      <c r="Q51" s="353" t="s">
        <v>13</v>
      </c>
      <c r="R51" s="351">
        <v>0.05</v>
      </c>
      <c r="S51" s="348"/>
      <c r="T51" s="149" t="str">
        <f t="shared" si="3"/>
        <v>NO</v>
      </c>
      <c r="U51" s="150" t="str">
        <f t="shared" si="4"/>
        <v>missing value</v>
      </c>
      <c r="V51" s="200" t="str">
        <f>IF(T51&lt;&gt;"NO",S51,"")</f>
        <v/>
      </c>
      <c r="W51" s="19"/>
      <c r="X51" s="14"/>
      <c r="Y51" s="14"/>
      <c r="Z51" s="14"/>
      <c r="AA51" s="14"/>
      <c r="AB51" s="8"/>
      <c r="AC51" s="8"/>
      <c r="AD51" s="8"/>
      <c r="AI51" s="14"/>
      <c r="AJ51" s="14"/>
      <c r="AK51" s="14"/>
      <c r="AL51" s="16"/>
    </row>
    <row r="52" spans="1:38" ht="12.75">
      <c r="A52" s="415"/>
      <c r="B52" s="415"/>
      <c r="C52" s="413">
        <v>50</v>
      </c>
      <c r="D52" s="318">
        <v>2</v>
      </c>
      <c r="E52" s="324" t="s">
        <v>24</v>
      </c>
      <c r="F52" s="324" t="s">
        <v>3</v>
      </c>
      <c r="G52" s="321">
        <v>1</v>
      </c>
      <c r="H52" s="138">
        <v>0.3</v>
      </c>
      <c r="I52" s="134">
        <v>50</v>
      </c>
      <c r="J52" s="154">
        <f t="shared" si="2"/>
        <v>0.3</v>
      </c>
      <c r="K52" s="167" t="s">
        <v>13</v>
      </c>
      <c r="L52" s="168" t="s">
        <v>13</v>
      </c>
      <c r="M52" s="169" t="s">
        <v>13</v>
      </c>
      <c r="N52" s="178" t="s">
        <v>13</v>
      </c>
      <c r="O52" s="179" t="s">
        <v>13</v>
      </c>
      <c r="P52" s="118">
        <f t="shared" si="0"/>
        <v>50</v>
      </c>
      <c r="Q52" s="336" t="s">
        <v>13</v>
      </c>
      <c r="R52" s="351">
        <v>0.05</v>
      </c>
      <c r="S52" s="349"/>
      <c r="T52" s="17" t="str">
        <f t="shared" si="3"/>
        <v>NO</v>
      </c>
      <c r="U52" s="18" t="str">
        <f t="shared" si="4"/>
        <v>missing value</v>
      </c>
      <c r="V52" s="198" t="str">
        <f t="shared" ref="V52:V74" si="6">IF(T52&lt;&gt;"NO",S52,"")</f>
        <v/>
      </c>
      <c r="W52" s="19"/>
      <c r="X52" s="14"/>
      <c r="Y52" s="14"/>
      <c r="Z52" s="14"/>
      <c r="AA52" s="14"/>
      <c r="AD52" s="1"/>
      <c r="AI52" s="14"/>
      <c r="AJ52" s="14"/>
      <c r="AK52" s="14"/>
      <c r="AL52" s="16"/>
    </row>
    <row r="53" spans="1:38" ht="12.75">
      <c r="A53" s="415"/>
      <c r="B53" s="415"/>
      <c r="C53" s="413">
        <v>51</v>
      </c>
      <c r="D53" s="318">
        <v>3</v>
      </c>
      <c r="E53" s="324" t="s">
        <v>24</v>
      </c>
      <c r="F53" s="324" t="s">
        <v>3</v>
      </c>
      <c r="G53" s="321">
        <v>1</v>
      </c>
      <c r="H53" s="138">
        <v>0.3</v>
      </c>
      <c r="I53" s="134">
        <v>50</v>
      </c>
      <c r="J53" s="154">
        <f t="shared" si="2"/>
        <v>0.3</v>
      </c>
      <c r="K53" s="167" t="s">
        <v>13</v>
      </c>
      <c r="L53" s="168" t="s">
        <v>13</v>
      </c>
      <c r="M53" s="169" t="s">
        <v>13</v>
      </c>
      <c r="N53" s="178" t="s">
        <v>13</v>
      </c>
      <c r="O53" s="179" t="s">
        <v>13</v>
      </c>
      <c r="P53" s="118">
        <f t="shared" si="0"/>
        <v>50</v>
      </c>
      <c r="Q53" s="336" t="s">
        <v>13</v>
      </c>
      <c r="R53" s="351">
        <v>0.05</v>
      </c>
      <c r="S53" s="349"/>
      <c r="T53" s="17" t="str">
        <f t="shared" si="3"/>
        <v>NO</v>
      </c>
      <c r="U53" s="18" t="str">
        <f t="shared" si="4"/>
        <v>missing value</v>
      </c>
      <c r="V53" s="198" t="str">
        <f t="shared" si="6"/>
        <v/>
      </c>
      <c r="W53" s="19"/>
      <c r="X53" s="14"/>
      <c r="AC53" s="114"/>
      <c r="AD53" s="1"/>
      <c r="AE53" s="30"/>
      <c r="AF53" s="115"/>
      <c r="AG53" s="31"/>
      <c r="AH53" s="31"/>
      <c r="AI53" s="31"/>
      <c r="AJ53" s="31"/>
      <c r="AK53" s="31"/>
      <c r="AL53" s="31"/>
    </row>
    <row r="54" spans="1:38" ht="12.75">
      <c r="A54" s="415"/>
      <c r="B54" s="415"/>
      <c r="C54" s="413">
        <v>52</v>
      </c>
      <c r="D54" s="318">
        <v>1</v>
      </c>
      <c r="E54" s="324" t="s">
        <v>24</v>
      </c>
      <c r="F54" s="324" t="s">
        <v>3</v>
      </c>
      <c r="G54" s="321">
        <v>2</v>
      </c>
      <c r="H54" s="138">
        <v>0.6</v>
      </c>
      <c r="I54" s="134">
        <v>50</v>
      </c>
      <c r="J54" s="154">
        <f t="shared" si="2"/>
        <v>0.6</v>
      </c>
      <c r="K54" s="167" t="s">
        <v>13</v>
      </c>
      <c r="L54" s="168" t="s">
        <v>13</v>
      </c>
      <c r="M54" s="169" t="s">
        <v>13</v>
      </c>
      <c r="N54" s="178" t="s">
        <v>13</v>
      </c>
      <c r="O54" s="179" t="s">
        <v>13</v>
      </c>
      <c r="P54" s="118">
        <f t="shared" si="0"/>
        <v>50</v>
      </c>
      <c r="Q54" s="336" t="s">
        <v>13</v>
      </c>
      <c r="R54" s="351">
        <v>0.05</v>
      </c>
      <c r="S54" s="349"/>
      <c r="T54" s="17" t="str">
        <f t="shared" si="3"/>
        <v>NO</v>
      </c>
      <c r="U54" s="18" t="str">
        <f t="shared" si="4"/>
        <v>missing value</v>
      </c>
      <c r="V54" s="198" t="str">
        <f t="shared" si="6"/>
        <v/>
      </c>
      <c r="W54" s="19"/>
      <c r="X54" s="14"/>
      <c r="AC54" s="114"/>
      <c r="AD54" s="1"/>
      <c r="AE54" s="30"/>
      <c r="AF54" s="115"/>
      <c r="AG54" s="106"/>
      <c r="AH54" s="106"/>
      <c r="AI54" s="106"/>
      <c r="AJ54" s="106"/>
      <c r="AK54" s="106"/>
      <c r="AL54" s="106"/>
    </row>
    <row r="55" spans="1:38" ht="15">
      <c r="A55" s="415"/>
      <c r="B55" s="415"/>
      <c r="C55" s="413">
        <v>53</v>
      </c>
      <c r="D55" s="318">
        <v>2</v>
      </c>
      <c r="E55" s="324" t="s">
        <v>24</v>
      </c>
      <c r="F55" s="324" t="s">
        <v>3</v>
      </c>
      <c r="G55" s="321">
        <v>2</v>
      </c>
      <c r="H55" s="138">
        <v>0.6</v>
      </c>
      <c r="I55" s="134">
        <v>50</v>
      </c>
      <c r="J55" s="154">
        <f t="shared" si="2"/>
        <v>0.6</v>
      </c>
      <c r="K55" s="167" t="s">
        <v>13</v>
      </c>
      <c r="L55" s="168" t="s">
        <v>13</v>
      </c>
      <c r="M55" s="169" t="s">
        <v>13</v>
      </c>
      <c r="N55" s="178" t="s">
        <v>13</v>
      </c>
      <c r="O55" s="179" t="s">
        <v>13</v>
      </c>
      <c r="P55" s="118">
        <f t="shared" si="0"/>
        <v>50</v>
      </c>
      <c r="Q55" s="336" t="s">
        <v>13</v>
      </c>
      <c r="R55" s="351">
        <v>0.05</v>
      </c>
      <c r="S55" s="349"/>
      <c r="T55" s="17" t="str">
        <f t="shared" si="3"/>
        <v>NO</v>
      </c>
      <c r="U55" s="18" t="str">
        <f t="shared" si="4"/>
        <v>missing value</v>
      </c>
      <c r="V55" s="198" t="str">
        <f t="shared" si="6"/>
        <v/>
      </c>
      <c r="W55" s="19"/>
      <c r="X55" s="14"/>
      <c r="AD55" s="1"/>
      <c r="AE55" s="30"/>
      <c r="AF55" s="16"/>
      <c r="AG55" s="73"/>
      <c r="AH55" s="116"/>
      <c r="AI55" s="116"/>
      <c r="AJ55" s="116"/>
      <c r="AK55" s="116"/>
      <c r="AL55" s="27"/>
    </row>
    <row r="56" spans="1:38" ht="12.75" customHeight="1">
      <c r="A56" s="415"/>
      <c r="B56" s="415"/>
      <c r="C56" s="413">
        <v>54</v>
      </c>
      <c r="D56" s="318">
        <v>3</v>
      </c>
      <c r="E56" s="324" t="s">
        <v>24</v>
      </c>
      <c r="F56" s="324" t="s">
        <v>3</v>
      </c>
      <c r="G56" s="321">
        <v>2</v>
      </c>
      <c r="H56" s="138">
        <v>0.6</v>
      </c>
      <c r="I56" s="134">
        <v>50</v>
      </c>
      <c r="J56" s="154">
        <f t="shared" si="2"/>
        <v>0.6</v>
      </c>
      <c r="K56" s="167" t="s">
        <v>13</v>
      </c>
      <c r="L56" s="168" t="s">
        <v>13</v>
      </c>
      <c r="M56" s="169" t="s">
        <v>13</v>
      </c>
      <c r="N56" s="178" t="s">
        <v>13</v>
      </c>
      <c r="O56" s="179" t="s">
        <v>13</v>
      </c>
      <c r="P56" s="118">
        <f t="shared" si="0"/>
        <v>50</v>
      </c>
      <c r="Q56" s="336" t="s">
        <v>13</v>
      </c>
      <c r="R56" s="351">
        <v>0.05</v>
      </c>
      <c r="S56" s="349"/>
      <c r="T56" s="17" t="str">
        <f t="shared" si="3"/>
        <v>NO</v>
      </c>
      <c r="U56" s="18" t="str">
        <f t="shared" si="4"/>
        <v>missing value</v>
      </c>
      <c r="V56" s="198" t="str">
        <f t="shared" si="6"/>
        <v/>
      </c>
      <c r="W56" s="19"/>
      <c r="X56" s="8"/>
      <c r="AC56" s="107"/>
      <c r="AD56" s="1"/>
      <c r="AE56" s="21"/>
      <c r="AF56" s="27"/>
      <c r="AG56" s="116"/>
      <c r="AH56" s="116"/>
      <c r="AI56" s="116"/>
      <c r="AJ56" s="116"/>
      <c r="AK56" s="116"/>
      <c r="AL56" s="31"/>
    </row>
    <row r="57" spans="1:38" ht="15">
      <c r="A57" s="415"/>
      <c r="B57" s="415"/>
      <c r="C57" s="413">
        <v>55</v>
      </c>
      <c r="D57" s="318">
        <v>1</v>
      </c>
      <c r="E57" s="324" t="s">
        <v>24</v>
      </c>
      <c r="F57" s="324" t="s">
        <v>3</v>
      </c>
      <c r="G57" s="321">
        <v>3</v>
      </c>
      <c r="H57" s="138">
        <v>0.8</v>
      </c>
      <c r="I57" s="134">
        <v>50</v>
      </c>
      <c r="J57" s="154">
        <f t="shared" si="2"/>
        <v>0.8</v>
      </c>
      <c r="K57" s="167" t="s">
        <v>13</v>
      </c>
      <c r="L57" s="168" t="s">
        <v>13</v>
      </c>
      <c r="M57" s="169" t="s">
        <v>13</v>
      </c>
      <c r="N57" s="178" t="s">
        <v>13</v>
      </c>
      <c r="O57" s="179" t="s">
        <v>13</v>
      </c>
      <c r="P57" s="118">
        <f t="shared" si="0"/>
        <v>50</v>
      </c>
      <c r="Q57" s="336" t="s">
        <v>13</v>
      </c>
      <c r="R57" s="351">
        <v>0.05</v>
      </c>
      <c r="S57" s="349"/>
      <c r="T57" s="17" t="str">
        <f t="shared" si="3"/>
        <v>NO</v>
      </c>
      <c r="U57" s="18" t="str">
        <f t="shared" si="4"/>
        <v>missing value</v>
      </c>
      <c r="V57" s="198" t="str">
        <f t="shared" si="6"/>
        <v/>
      </c>
      <c r="W57" s="19"/>
      <c r="X57" s="8"/>
      <c r="AC57" s="107"/>
      <c r="AD57" s="1"/>
      <c r="AE57" s="9"/>
      <c r="AF57" s="27"/>
      <c r="AG57" s="116"/>
      <c r="AH57" s="116"/>
      <c r="AI57" s="116"/>
      <c r="AJ57" s="116"/>
      <c r="AK57" s="116"/>
      <c r="AL57" s="31"/>
    </row>
    <row r="58" spans="1:38" ht="12.75">
      <c r="A58" s="415"/>
      <c r="B58" s="415"/>
      <c r="C58" s="413">
        <v>56</v>
      </c>
      <c r="D58" s="318">
        <v>2</v>
      </c>
      <c r="E58" s="324" t="s">
        <v>24</v>
      </c>
      <c r="F58" s="324" t="s">
        <v>3</v>
      </c>
      <c r="G58" s="321">
        <v>3</v>
      </c>
      <c r="H58" s="138">
        <v>0.8</v>
      </c>
      <c r="I58" s="134">
        <v>50</v>
      </c>
      <c r="J58" s="154">
        <f t="shared" si="2"/>
        <v>0.8</v>
      </c>
      <c r="K58" s="167" t="s">
        <v>13</v>
      </c>
      <c r="L58" s="168" t="s">
        <v>13</v>
      </c>
      <c r="M58" s="169" t="s">
        <v>13</v>
      </c>
      <c r="N58" s="178" t="s">
        <v>13</v>
      </c>
      <c r="O58" s="179" t="s">
        <v>13</v>
      </c>
      <c r="P58" s="118">
        <f t="shared" si="0"/>
        <v>50</v>
      </c>
      <c r="Q58" s="336" t="s">
        <v>13</v>
      </c>
      <c r="R58" s="351">
        <v>0.05</v>
      </c>
      <c r="S58" s="349"/>
      <c r="T58" s="17" t="str">
        <f t="shared" si="3"/>
        <v>NO</v>
      </c>
      <c r="U58" s="18" t="str">
        <f t="shared" si="4"/>
        <v>missing value</v>
      </c>
      <c r="V58" s="198" t="str">
        <f t="shared" si="6"/>
        <v/>
      </c>
      <c r="W58" s="19"/>
      <c r="X58" s="8"/>
      <c r="AD58" s="1"/>
      <c r="AE58" s="33"/>
      <c r="AF58" s="27"/>
      <c r="AG58" s="74"/>
      <c r="AH58" s="75"/>
      <c r="AI58" s="74"/>
      <c r="AJ58" s="76"/>
      <c r="AK58" s="72"/>
      <c r="AL58" s="27"/>
    </row>
    <row r="59" spans="1:38" s="8" customFormat="1" ht="12.75">
      <c r="A59" s="415"/>
      <c r="B59" s="415"/>
      <c r="C59" s="413">
        <v>57</v>
      </c>
      <c r="D59" s="318">
        <v>3</v>
      </c>
      <c r="E59" s="324" t="s">
        <v>24</v>
      </c>
      <c r="F59" s="324" t="s">
        <v>3</v>
      </c>
      <c r="G59" s="321">
        <v>3</v>
      </c>
      <c r="H59" s="138">
        <v>0.8</v>
      </c>
      <c r="I59" s="134">
        <v>50</v>
      </c>
      <c r="J59" s="154">
        <f t="shared" si="2"/>
        <v>0.8</v>
      </c>
      <c r="K59" s="167" t="s">
        <v>13</v>
      </c>
      <c r="L59" s="168" t="s">
        <v>13</v>
      </c>
      <c r="M59" s="169" t="s">
        <v>13</v>
      </c>
      <c r="N59" s="178" t="s">
        <v>13</v>
      </c>
      <c r="O59" s="179" t="s">
        <v>13</v>
      </c>
      <c r="P59" s="118">
        <f t="shared" si="0"/>
        <v>50</v>
      </c>
      <c r="Q59" s="336" t="s">
        <v>13</v>
      </c>
      <c r="R59" s="351">
        <v>0.05</v>
      </c>
      <c r="S59" s="349"/>
      <c r="T59" s="17" t="str">
        <f t="shared" si="3"/>
        <v>NO</v>
      </c>
      <c r="U59" s="18" t="str">
        <f t="shared" si="4"/>
        <v>missing value</v>
      </c>
      <c r="V59" s="198" t="str">
        <f t="shared" si="6"/>
        <v/>
      </c>
      <c r="W59" s="19"/>
      <c r="AC59" s="1"/>
      <c r="AD59" s="1"/>
      <c r="AE59" s="33"/>
      <c r="AF59" s="27"/>
      <c r="AG59" s="74"/>
      <c r="AH59" s="77"/>
      <c r="AI59" s="78"/>
      <c r="AJ59" s="27"/>
      <c r="AK59" s="27"/>
      <c r="AL59" s="27"/>
    </row>
    <row r="60" spans="1:38" s="8" customFormat="1" ht="12.75">
      <c r="A60" s="415"/>
      <c r="B60" s="415"/>
      <c r="C60" s="413">
        <v>58</v>
      </c>
      <c r="D60" s="318">
        <v>1</v>
      </c>
      <c r="E60" s="324" t="s">
        <v>24</v>
      </c>
      <c r="F60" s="324" t="s">
        <v>3</v>
      </c>
      <c r="G60" s="321">
        <v>4</v>
      </c>
      <c r="H60" s="138">
        <v>1</v>
      </c>
      <c r="I60" s="134">
        <v>50</v>
      </c>
      <c r="J60" s="154">
        <f t="shared" si="2"/>
        <v>1</v>
      </c>
      <c r="K60" s="167" t="s">
        <v>13</v>
      </c>
      <c r="L60" s="168" t="s">
        <v>13</v>
      </c>
      <c r="M60" s="169" t="s">
        <v>13</v>
      </c>
      <c r="N60" s="178" t="s">
        <v>13</v>
      </c>
      <c r="O60" s="179" t="s">
        <v>13</v>
      </c>
      <c r="P60" s="118">
        <f t="shared" si="0"/>
        <v>50</v>
      </c>
      <c r="Q60" s="336" t="s">
        <v>13</v>
      </c>
      <c r="R60" s="351">
        <v>0.05</v>
      </c>
      <c r="S60" s="349"/>
      <c r="T60" s="17" t="str">
        <f t="shared" si="3"/>
        <v>NO</v>
      </c>
      <c r="U60" s="18" t="str">
        <f t="shared" si="4"/>
        <v>missing value</v>
      </c>
      <c r="V60" s="198" t="str">
        <f t="shared" si="6"/>
        <v/>
      </c>
      <c r="W60" s="19"/>
      <c r="AD60" s="1"/>
      <c r="AE60" s="33"/>
      <c r="AF60" s="27"/>
      <c r="AG60" s="79"/>
      <c r="AH60" s="74"/>
      <c r="AI60" s="74"/>
      <c r="AJ60" s="27"/>
      <c r="AK60" s="27"/>
      <c r="AL60" s="27"/>
    </row>
    <row r="61" spans="1:38" s="8" customFormat="1" ht="14.25">
      <c r="A61" s="415"/>
      <c r="B61" s="415"/>
      <c r="C61" s="413">
        <v>59</v>
      </c>
      <c r="D61" s="318">
        <v>2</v>
      </c>
      <c r="E61" s="324" t="s">
        <v>24</v>
      </c>
      <c r="F61" s="324" t="s">
        <v>3</v>
      </c>
      <c r="G61" s="321">
        <v>4</v>
      </c>
      <c r="H61" s="138">
        <v>1</v>
      </c>
      <c r="I61" s="134">
        <v>50</v>
      </c>
      <c r="J61" s="154">
        <f t="shared" si="2"/>
        <v>1</v>
      </c>
      <c r="K61" s="167" t="s">
        <v>13</v>
      </c>
      <c r="L61" s="168" t="s">
        <v>13</v>
      </c>
      <c r="M61" s="169" t="s">
        <v>13</v>
      </c>
      <c r="N61" s="178" t="s">
        <v>13</v>
      </c>
      <c r="O61" s="179" t="s">
        <v>13</v>
      </c>
      <c r="P61" s="118">
        <f t="shared" si="0"/>
        <v>50</v>
      </c>
      <c r="Q61" s="336" t="s">
        <v>13</v>
      </c>
      <c r="R61" s="351">
        <v>0.05</v>
      </c>
      <c r="S61" s="349"/>
      <c r="T61" s="17" t="str">
        <f t="shared" si="3"/>
        <v>NO</v>
      </c>
      <c r="U61" s="18" t="str">
        <f t="shared" si="4"/>
        <v>missing value</v>
      </c>
      <c r="V61" s="198" t="str">
        <f t="shared" si="6"/>
        <v/>
      </c>
      <c r="W61" s="19"/>
      <c r="AC61" s="1"/>
      <c r="AD61" s="1"/>
      <c r="AE61" s="33"/>
      <c r="AF61" s="27"/>
      <c r="AG61" s="80"/>
      <c r="AH61" s="117"/>
      <c r="AI61" s="117"/>
      <c r="AJ61" s="117"/>
      <c r="AK61" s="117"/>
      <c r="AL61" s="27"/>
    </row>
    <row r="62" spans="1:38" s="8" customFormat="1" ht="12.75">
      <c r="A62" s="415"/>
      <c r="B62" s="415"/>
      <c r="C62" s="413">
        <v>60</v>
      </c>
      <c r="D62" s="318">
        <v>3</v>
      </c>
      <c r="E62" s="324" t="s">
        <v>24</v>
      </c>
      <c r="F62" s="324" t="s">
        <v>3</v>
      </c>
      <c r="G62" s="321">
        <v>4</v>
      </c>
      <c r="H62" s="138">
        <v>1</v>
      </c>
      <c r="I62" s="134">
        <v>50</v>
      </c>
      <c r="J62" s="154">
        <f t="shared" si="2"/>
        <v>1</v>
      </c>
      <c r="K62" s="167" t="s">
        <v>13</v>
      </c>
      <c r="L62" s="168" t="s">
        <v>13</v>
      </c>
      <c r="M62" s="169" t="s">
        <v>13</v>
      </c>
      <c r="N62" s="178" t="s">
        <v>13</v>
      </c>
      <c r="O62" s="179" t="s">
        <v>13</v>
      </c>
      <c r="P62" s="118">
        <f t="shared" si="0"/>
        <v>50</v>
      </c>
      <c r="Q62" s="336" t="s">
        <v>13</v>
      </c>
      <c r="R62" s="351">
        <v>0.05</v>
      </c>
      <c r="S62" s="349"/>
      <c r="T62" s="17" t="str">
        <f t="shared" si="3"/>
        <v>NO</v>
      </c>
      <c r="U62" s="18" t="str">
        <f t="shared" si="4"/>
        <v>missing value</v>
      </c>
      <c r="V62" s="198" t="str">
        <f t="shared" si="6"/>
        <v/>
      </c>
      <c r="W62" s="19"/>
      <c r="AC62" s="1"/>
      <c r="AD62" s="1"/>
      <c r="AE62" s="33"/>
      <c r="AF62" s="27"/>
      <c r="AG62" s="27"/>
      <c r="AH62" s="27"/>
      <c r="AI62" s="27"/>
      <c r="AJ62" s="27"/>
      <c r="AK62" s="27"/>
      <c r="AL62" s="27"/>
    </row>
    <row r="63" spans="1:38" s="14" customFormat="1" ht="12.75">
      <c r="A63" s="417"/>
      <c r="B63" s="417"/>
      <c r="C63" s="413">
        <v>61</v>
      </c>
      <c r="D63" s="318">
        <v>1</v>
      </c>
      <c r="E63" s="324" t="s">
        <v>24</v>
      </c>
      <c r="F63" s="324" t="s">
        <v>3</v>
      </c>
      <c r="G63" s="321">
        <v>5</v>
      </c>
      <c r="H63" s="138">
        <v>3</v>
      </c>
      <c r="I63" s="134">
        <v>50</v>
      </c>
      <c r="J63" s="154">
        <f t="shared" si="2"/>
        <v>3</v>
      </c>
      <c r="K63" s="167" t="s">
        <v>13</v>
      </c>
      <c r="L63" s="168" t="s">
        <v>13</v>
      </c>
      <c r="M63" s="169" t="s">
        <v>13</v>
      </c>
      <c r="N63" s="178" t="s">
        <v>13</v>
      </c>
      <c r="O63" s="179" t="s">
        <v>13</v>
      </c>
      <c r="P63" s="118">
        <f t="shared" si="0"/>
        <v>50</v>
      </c>
      <c r="Q63" s="336" t="s">
        <v>13</v>
      </c>
      <c r="R63" s="351">
        <v>0.05</v>
      </c>
      <c r="S63" s="349"/>
      <c r="T63" s="17" t="str">
        <f t="shared" si="3"/>
        <v>NO</v>
      </c>
      <c r="U63" s="18" t="str">
        <f t="shared" si="4"/>
        <v>missing value</v>
      </c>
      <c r="V63" s="198" t="str">
        <f t="shared" si="6"/>
        <v/>
      </c>
      <c r="W63" s="19"/>
      <c r="X63" s="8"/>
      <c r="AC63" s="1"/>
      <c r="AD63" s="1"/>
      <c r="AE63" s="33"/>
      <c r="AF63" s="27"/>
      <c r="AG63" s="16"/>
      <c r="AH63" s="16"/>
      <c r="AI63" s="16"/>
      <c r="AJ63" s="16"/>
      <c r="AK63" s="31"/>
      <c r="AL63" s="27"/>
    </row>
    <row r="64" spans="1:38" s="14" customFormat="1" ht="12.75" customHeight="1">
      <c r="A64" s="417"/>
      <c r="B64" s="417"/>
      <c r="C64" s="413">
        <v>62</v>
      </c>
      <c r="D64" s="318">
        <v>2</v>
      </c>
      <c r="E64" s="324" t="s">
        <v>24</v>
      </c>
      <c r="F64" s="324" t="s">
        <v>3</v>
      </c>
      <c r="G64" s="321">
        <v>5</v>
      </c>
      <c r="H64" s="138">
        <v>3</v>
      </c>
      <c r="I64" s="134">
        <v>50</v>
      </c>
      <c r="J64" s="154">
        <f t="shared" si="2"/>
        <v>3</v>
      </c>
      <c r="K64" s="167" t="s">
        <v>13</v>
      </c>
      <c r="L64" s="168" t="s">
        <v>13</v>
      </c>
      <c r="M64" s="169" t="s">
        <v>13</v>
      </c>
      <c r="N64" s="178" t="s">
        <v>13</v>
      </c>
      <c r="O64" s="179" t="s">
        <v>13</v>
      </c>
      <c r="P64" s="118">
        <f t="shared" si="0"/>
        <v>50</v>
      </c>
      <c r="Q64" s="336" t="s">
        <v>13</v>
      </c>
      <c r="R64" s="351">
        <v>0.05</v>
      </c>
      <c r="S64" s="349"/>
      <c r="T64" s="17" t="str">
        <f t="shared" si="3"/>
        <v>NO</v>
      </c>
      <c r="U64" s="18" t="str">
        <f t="shared" si="4"/>
        <v>missing value</v>
      </c>
      <c r="V64" s="198" t="str">
        <f t="shared" si="6"/>
        <v/>
      </c>
      <c r="W64" s="19"/>
      <c r="X64" s="8"/>
      <c r="AC64" s="1"/>
      <c r="AD64" s="1"/>
      <c r="AE64" s="33"/>
      <c r="AF64" s="27"/>
      <c r="AG64" s="16"/>
      <c r="AH64" s="16"/>
      <c r="AI64" s="16"/>
      <c r="AJ64" s="16"/>
      <c r="AK64" s="31"/>
      <c r="AL64" s="27"/>
    </row>
    <row r="65" spans="1:38" s="14" customFormat="1" ht="13.5" customHeight="1">
      <c r="A65" s="417"/>
      <c r="B65" s="417"/>
      <c r="C65" s="413">
        <v>63</v>
      </c>
      <c r="D65" s="318">
        <v>3</v>
      </c>
      <c r="E65" s="324" t="s">
        <v>24</v>
      </c>
      <c r="F65" s="324" t="s">
        <v>3</v>
      </c>
      <c r="G65" s="321">
        <v>5</v>
      </c>
      <c r="H65" s="138">
        <v>3</v>
      </c>
      <c r="I65" s="134">
        <v>50</v>
      </c>
      <c r="J65" s="154">
        <f t="shared" si="2"/>
        <v>3</v>
      </c>
      <c r="K65" s="167" t="s">
        <v>13</v>
      </c>
      <c r="L65" s="168" t="s">
        <v>13</v>
      </c>
      <c r="M65" s="169" t="s">
        <v>13</v>
      </c>
      <c r="N65" s="178" t="s">
        <v>13</v>
      </c>
      <c r="O65" s="179" t="s">
        <v>13</v>
      </c>
      <c r="P65" s="118">
        <f t="shared" si="0"/>
        <v>50</v>
      </c>
      <c r="Q65" s="336" t="s">
        <v>13</v>
      </c>
      <c r="R65" s="351">
        <v>0.05</v>
      </c>
      <c r="S65" s="349"/>
      <c r="T65" s="17" t="str">
        <f t="shared" si="3"/>
        <v>NO</v>
      </c>
      <c r="U65" s="18" t="str">
        <f t="shared" si="4"/>
        <v>missing value</v>
      </c>
      <c r="V65" s="198" t="str">
        <f t="shared" si="6"/>
        <v/>
      </c>
      <c r="W65" s="19"/>
      <c r="X65" s="8"/>
      <c r="AC65" s="1"/>
      <c r="AD65" s="1"/>
      <c r="AE65" s="1"/>
      <c r="AF65" s="27"/>
      <c r="AG65" s="73"/>
      <c r="AH65" s="106"/>
      <c r="AI65" s="106"/>
      <c r="AJ65" s="106"/>
      <c r="AK65" s="106"/>
      <c r="AL65" s="27"/>
    </row>
    <row r="66" spans="1:38" s="14" customFormat="1" ht="12.75">
      <c r="A66" s="417"/>
      <c r="B66" s="417"/>
      <c r="C66" s="413">
        <v>64</v>
      </c>
      <c r="D66" s="318">
        <v>1</v>
      </c>
      <c r="E66" s="324" t="s">
        <v>24</v>
      </c>
      <c r="F66" s="324" t="s">
        <v>3</v>
      </c>
      <c r="G66" s="321">
        <v>6</v>
      </c>
      <c r="H66" s="138">
        <v>6</v>
      </c>
      <c r="I66" s="134">
        <v>50</v>
      </c>
      <c r="J66" s="154">
        <f t="shared" si="2"/>
        <v>6</v>
      </c>
      <c r="K66" s="167" t="s">
        <v>13</v>
      </c>
      <c r="L66" s="168" t="s">
        <v>13</v>
      </c>
      <c r="M66" s="169" t="s">
        <v>13</v>
      </c>
      <c r="N66" s="178" t="s">
        <v>13</v>
      </c>
      <c r="O66" s="179" t="s">
        <v>13</v>
      </c>
      <c r="P66" s="118">
        <f t="shared" si="0"/>
        <v>50</v>
      </c>
      <c r="Q66" s="336" t="s">
        <v>13</v>
      </c>
      <c r="R66" s="351">
        <v>0.05</v>
      </c>
      <c r="S66" s="349"/>
      <c r="T66" s="17" t="str">
        <f t="shared" si="3"/>
        <v>NO</v>
      </c>
      <c r="U66" s="18" t="str">
        <f t="shared" si="4"/>
        <v>missing value</v>
      </c>
      <c r="V66" s="198" t="str">
        <f t="shared" si="6"/>
        <v/>
      </c>
      <c r="W66" s="19"/>
      <c r="X66" s="8"/>
      <c r="AC66" s="1"/>
      <c r="AD66" s="1"/>
      <c r="AE66" s="1"/>
      <c r="AF66" s="27"/>
      <c r="AG66" s="106"/>
      <c r="AH66" s="106"/>
      <c r="AI66" s="106"/>
      <c r="AJ66" s="106"/>
      <c r="AK66" s="106"/>
      <c r="AL66" s="27"/>
    </row>
    <row r="67" spans="1:38" s="14" customFormat="1" ht="12.75">
      <c r="A67" s="417"/>
      <c r="B67" s="417"/>
      <c r="C67" s="413">
        <v>65</v>
      </c>
      <c r="D67" s="318">
        <v>2</v>
      </c>
      <c r="E67" s="324" t="s">
        <v>24</v>
      </c>
      <c r="F67" s="324" t="s">
        <v>3</v>
      </c>
      <c r="G67" s="321">
        <v>6</v>
      </c>
      <c r="H67" s="138">
        <v>6</v>
      </c>
      <c r="I67" s="134">
        <v>50</v>
      </c>
      <c r="J67" s="154">
        <f t="shared" si="2"/>
        <v>6</v>
      </c>
      <c r="K67" s="167" t="s">
        <v>13</v>
      </c>
      <c r="L67" s="168" t="s">
        <v>13</v>
      </c>
      <c r="M67" s="169" t="s">
        <v>13</v>
      </c>
      <c r="N67" s="178" t="s">
        <v>13</v>
      </c>
      <c r="O67" s="179" t="s">
        <v>13</v>
      </c>
      <c r="P67" s="118">
        <f t="shared" si="0"/>
        <v>50</v>
      </c>
      <c r="Q67" s="336" t="s">
        <v>13</v>
      </c>
      <c r="R67" s="351">
        <v>0.05</v>
      </c>
      <c r="S67" s="349"/>
      <c r="T67" s="17" t="str">
        <f t="shared" si="3"/>
        <v>NO</v>
      </c>
      <c r="U67" s="18" t="str">
        <f t="shared" si="4"/>
        <v>missing value</v>
      </c>
      <c r="V67" s="198" t="str">
        <f t="shared" si="6"/>
        <v/>
      </c>
      <c r="W67" s="19"/>
      <c r="X67" s="8"/>
      <c r="AC67" s="12"/>
      <c r="AD67" s="12"/>
      <c r="AE67" s="1"/>
      <c r="AF67" s="27"/>
      <c r="AG67" s="106"/>
      <c r="AH67" s="106"/>
      <c r="AI67" s="106"/>
      <c r="AJ67" s="106"/>
      <c r="AK67" s="106"/>
      <c r="AL67" s="27"/>
    </row>
    <row r="68" spans="1:38" s="8" customFormat="1" ht="12.75">
      <c r="A68" s="415"/>
      <c r="B68" s="415"/>
      <c r="C68" s="413">
        <v>66</v>
      </c>
      <c r="D68" s="318">
        <v>3</v>
      </c>
      <c r="E68" s="324" t="s">
        <v>24</v>
      </c>
      <c r="F68" s="324" t="s">
        <v>3</v>
      </c>
      <c r="G68" s="321">
        <v>6</v>
      </c>
      <c r="H68" s="138">
        <v>6</v>
      </c>
      <c r="I68" s="134">
        <v>50</v>
      </c>
      <c r="J68" s="154">
        <f t="shared" ref="J68:J74" si="7">H68*I68/P68</f>
        <v>6</v>
      </c>
      <c r="K68" s="167" t="s">
        <v>13</v>
      </c>
      <c r="L68" s="168" t="s">
        <v>13</v>
      </c>
      <c r="M68" s="169" t="s">
        <v>13</v>
      </c>
      <c r="N68" s="178" t="s">
        <v>13</v>
      </c>
      <c r="O68" s="179" t="s">
        <v>13</v>
      </c>
      <c r="P68" s="118">
        <f t="shared" ref="P68:P74" si="8">SUM(I68,L68,N68,O68)</f>
        <v>50</v>
      </c>
      <c r="Q68" s="336" t="s">
        <v>13</v>
      </c>
      <c r="R68" s="351">
        <v>0.05</v>
      </c>
      <c r="S68" s="349"/>
      <c r="T68" s="17" t="str">
        <f t="shared" ref="T68:T74" si="9">IF(U68&lt;&gt;"","NO","yes")</f>
        <v>NO</v>
      </c>
      <c r="U68" s="18" t="str">
        <f t="shared" ref="U68:U74" si="10">IF(AND(ISNUMBER(S68),S68&gt;0),"","missing value")</f>
        <v>missing value</v>
      </c>
      <c r="V68" s="198" t="str">
        <f t="shared" si="6"/>
        <v/>
      </c>
      <c r="W68" s="19"/>
      <c r="AC68" s="12"/>
      <c r="AD68" s="12"/>
      <c r="AE68" s="1"/>
      <c r="AF68" s="27"/>
      <c r="AG68" s="74"/>
      <c r="AH68" s="77"/>
      <c r="AI68" s="27"/>
      <c r="AJ68" s="27"/>
      <c r="AK68" s="27"/>
      <c r="AL68" s="27"/>
    </row>
    <row r="69" spans="1:38" ht="12.75">
      <c r="A69" s="415"/>
      <c r="B69" s="415"/>
      <c r="C69" s="413">
        <v>67</v>
      </c>
      <c r="D69" s="318">
        <v>1</v>
      </c>
      <c r="E69" s="324" t="s">
        <v>24</v>
      </c>
      <c r="F69" s="324" t="s">
        <v>3</v>
      </c>
      <c r="G69" s="321">
        <v>7</v>
      </c>
      <c r="H69" s="138">
        <v>10</v>
      </c>
      <c r="I69" s="134">
        <v>50</v>
      </c>
      <c r="J69" s="154">
        <f t="shared" si="7"/>
        <v>10</v>
      </c>
      <c r="K69" s="167" t="s">
        <v>13</v>
      </c>
      <c r="L69" s="168" t="s">
        <v>13</v>
      </c>
      <c r="M69" s="169" t="s">
        <v>13</v>
      </c>
      <c r="N69" s="178" t="s">
        <v>13</v>
      </c>
      <c r="O69" s="179" t="s">
        <v>13</v>
      </c>
      <c r="P69" s="118">
        <f t="shared" si="8"/>
        <v>50</v>
      </c>
      <c r="Q69" s="336" t="s">
        <v>13</v>
      </c>
      <c r="R69" s="351">
        <v>0.05</v>
      </c>
      <c r="S69" s="349"/>
      <c r="T69" s="17" t="str">
        <f t="shared" si="9"/>
        <v>NO</v>
      </c>
      <c r="U69" s="18" t="str">
        <f t="shared" si="10"/>
        <v>missing value</v>
      </c>
      <c r="V69" s="198" t="str">
        <f t="shared" si="6"/>
        <v/>
      </c>
      <c r="W69" s="19"/>
      <c r="X69" s="8"/>
      <c r="AC69" s="12"/>
      <c r="AD69" s="12"/>
      <c r="AF69" s="27"/>
      <c r="AG69" s="74"/>
      <c r="AH69" s="77"/>
      <c r="AI69" s="27"/>
      <c r="AJ69" s="27"/>
      <c r="AK69" s="27"/>
      <c r="AL69" s="27"/>
    </row>
    <row r="70" spans="1:38" ht="12.75">
      <c r="A70" s="415"/>
      <c r="B70" s="415"/>
      <c r="C70" s="413">
        <v>68</v>
      </c>
      <c r="D70" s="318">
        <v>2</v>
      </c>
      <c r="E70" s="324" t="s">
        <v>24</v>
      </c>
      <c r="F70" s="324" t="s">
        <v>3</v>
      </c>
      <c r="G70" s="321">
        <v>7</v>
      </c>
      <c r="H70" s="138">
        <v>10</v>
      </c>
      <c r="I70" s="134">
        <v>50</v>
      </c>
      <c r="J70" s="154">
        <f t="shared" si="7"/>
        <v>10</v>
      </c>
      <c r="K70" s="167" t="s">
        <v>13</v>
      </c>
      <c r="L70" s="168" t="s">
        <v>13</v>
      </c>
      <c r="M70" s="169" t="s">
        <v>13</v>
      </c>
      <c r="N70" s="178" t="s">
        <v>13</v>
      </c>
      <c r="O70" s="179" t="s">
        <v>13</v>
      </c>
      <c r="P70" s="118">
        <f t="shared" si="8"/>
        <v>50</v>
      </c>
      <c r="Q70" s="336" t="s">
        <v>13</v>
      </c>
      <c r="R70" s="351">
        <v>0.05</v>
      </c>
      <c r="S70" s="349"/>
      <c r="T70" s="17" t="str">
        <f t="shared" si="9"/>
        <v>NO</v>
      </c>
      <c r="U70" s="18" t="str">
        <f t="shared" si="10"/>
        <v>missing value</v>
      </c>
      <c r="V70" s="198" t="str">
        <f t="shared" si="6"/>
        <v/>
      </c>
      <c r="W70" s="19"/>
      <c r="X70" s="8"/>
      <c r="AC70" s="12"/>
      <c r="AD70" s="12"/>
      <c r="AF70" s="27"/>
      <c r="AG70" s="81"/>
      <c r="AH70" s="27"/>
      <c r="AI70" s="82"/>
      <c r="AJ70" s="27"/>
      <c r="AK70" s="27"/>
      <c r="AL70" s="27"/>
    </row>
    <row r="71" spans="1:38" ht="14.25">
      <c r="A71" s="415"/>
      <c r="B71" s="415"/>
      <c r="C71" s="413">
        <v>69</v>
      </c>
      <c r="D71" s="318">
        <v>3</v>
      </c>
      <c r="E71" s="324" t="s">
        <v>24</v>
      </c>
      <c r="F71" s="324" t="s">
        <v>3</v>
      </c>
      <c r="G71" s="321">
        <v>7</v>
      </c>
      <c r="H71" s="138">
        <v>10</v>
      </c>
      <c r="I71" s="134">
        <v>50</v>
      </c>
      <c r="J71" s="154">
        <f t="shared" si="7"/>
        <v>10</v>
      </c>
      <c r="K71" s="167" t="s">
        <v>13</v>
      </c>
      <c r="L71" s="168" t="s">
        <v>13</v>
      </c>
      <c r="M71" s="169" t="s">
        <v>13</v>
      </c>
      <c r="N71" s="178" t="s">
        <v>13</v>
      </c>
      <c r="O71" s="179" t="s">
        <v>13</v>
      </c>
      <c r="P71" s="118">
        <f t="shared" si="8"/>
        <v>50</v>
      </c>
      <c r="Q71" s="336" t="s">
        <v>13</v>
      </c>
      <c r="R71" s="351">
        <v>0.05</v>
      </c>
      <c r="S71" s="349"/>
      <c r="T71" s="17" t="str">
        <f t="shared" si="9"/>
        <v>NO</v>
      </c>
      <c r="U71" s="18" t="str">
        <f t="shared" si="10"/>
        <v>missing value</v>
      </c>
      <c r="V71" s="198" t="str">
        <f t="shared" si="6"/>
        <v/>
      </c>
      <c r="W71" s="19"/>
      <c r="X71" s="8"/>
      <c r="AC71" s="12"/>
      <c r="AD71" s="12"/>
      <c r="AF71" s="27"/>
      <c r="AG71" s="80"/>
      <c r="AH71" s="117"/>
      <c r="AI71" s="117"/>
      <c r="AJ71" s="117"/>
      <c r="AK71" s="117"/>
      <c r="AL71" s="27"/>
    </row>
    <row r="72" spans="1:38" ht="12.75">
      <c r="A72" s="415"/>
      <c r="B72" s="415"/>
      <c r="C72" s="413">
        <v>70</v>
      </c>
      <c r="D72" s="318">
        <v>1</v>
      </c>
      <c r="E72" s="324" t="s">
        <v>24</v>
      </c>
      <c r="F72" s="324" t="s">
        <v>3</v>
      </c>
      <c r="G72" s="321">
        <v>8</v>
      </c>
      <c r="H72" s="138">
        <v>30</v>
      </c>
      <c r="I72" s="134">
        <v>50</v>
      </c>
      <c r="J72" s="154">
        <f t="shared" si="7"/>
        <v>30</v>
      </c>
      <c r="K72" s="167" t="s">
        <v>13</v>
      </c>
      <c r="L72" s="168" t="s">
        <v>13</v>
      </c>
      <c r="M72" s="169" t="s">
        <v>13</v>
      </c>
      <c r="N72" s="178" t="s">
        <v>13</v>
      </c>
      <c r="O72" s="179" t="s">
        <v>13</v>
      </c>
      <c r="P72" s="118">
        <f t="shared" si="8"/>
        <v>50</v>
      </c>
      <c r="Q72" s="336" t="s">
        <v>13</v>
      </c>
      <c r="R72" s="351">
        <v>0.05</v>
      </c>
      <c r="S72" s="349"/>
      <c r="T72" s="17" t="str">
        <f t="shared" si="9"/>
        <v>NO</v>
      </c>
      <c r="U72" s="18" t="str">
        <f t="shared" si="10"/>
        <v>missing value</v>
      </c>
      <c r="V72" s="198" t="str">
        <f t="shared" si="6"/>
        <v/>
      </c>
      <c r="W72" s="19"/>
      <c r="X72" s="8"/>
      <c r="AC72" s="12"/>
      <c r="AD72" s="12"/>
      <c r="AF72" s="27"/>
      <c r="AG72" s="27"/>
      <c r="AH72" s="83"/>
      <c r="AI72" s="82"/>
      <c r="AJ72" s="7"/>
      <c r="AK72" s="27"/>
      <c r="AL72" s="27"/>
    </row>
    <row r="73" spans="1:38" ht="12.75">
      <c r="A73" s="415"/>
      <c r="B73" s="415"/>
      <c r="C73" s="413">
        <v>71</v>
      </c>
      <c r="D73" s="318">
        <v>2</v>
      </c>
      <c r="E73" s="324" t="s">
        <v>24</v>
      </c>
      <c r="F73" s="324" t="s">
        <v>3</v>
      </c>
      <c r="G73" s="321">
        <v>8</v>
      </c>
      <c r="H73" s="138">
        <v>30</v>
      </c>
      <c r="I73" s="134">
        <v>50</v>
      </c>
      <c r="J73" s="154">
        <f t="shared" si="7"/>
        <v>30</v>
      </c>
      <c r="K73" s="167" t="s">
        <v>13</v>
      </c>
      <c r="L73" s="168" t="s">
        <v>13</v>
      </c>
      <c r="M73" s="169" t="s">
        <v>13</v>
      </c>
      <c r="N73" s="178" t="s">
        <v>13</v>
      </c>
      <c r="O73" s="179" t="s">
        <v>13</v>
      </c>
      <c r="P73" s="118">
        <f t="shared" si="8"/>
        <v>50</v>
      </c>
      <c r="Q73" s="336" t="s">
        <v>13</v>
      </c>
      <c r="R73" s="351">
        <v>0.05</v>
      </c>
      <c r="S73" s="349"/>
      <c r="T73" s="17" t="str">
        <f t="shared" si="9"/>
        <v>NO</v>
      </c>
      <c r="U73" s="18" t="str">
        <f t="shared" si="10"/>
        <v>missing value</v>
      </c>
      <c r="V73" s="198" t="str">
        <f t="shared" si="6"/>
        <v/>
      </c>
      <c r="W73" s="19"/>
      <c r="X73" s="8"/>
      <c r="AC73" s="12"/>
      <c r="AD73" s="12"/>
      <c r="AF73" s="27"/>
      <c r="AG73" s="27"/>
      <c r="AH73" s="83"/>
      <c r="AI73" s="82"/>
      <c r="AJ73" s="84"/>
      <c r="AK73" s="27"/>
      <c r="AL73" s="27"/>
    </row>
    <row r="74" spans="1:38" ht="13.5" thickBot="1">
      <c r="A74" s="415"/>
      <c r="B74" s="415"/>
      <c r="C74" s="414">
        <v>72</v>
      </c>
      <c r="D74" s="319">
        <v>3</v>
      </c>
      <c r="E74" s="333" t="s">
        <v>24</v>
      </c>
      <c r="F74" s="333" t="s">
        <v>3</v>
      </c>
      <c r="G74" s="334">
        <v>8</v>
      </c>
      <c r="H74" s="139">
        <v>30</v>
      </c>
      <c r="I74" s="136">
        <v>50</v>
      </c>
      <c r="J74" s="155">
        <f t="shared" si="7"/>
        <v>30</v>
      </c>
      <c r="K74" s="170" t="s">
        <v>13</v>
      </c>
      <c r="L74" s="171" t="s">
        <v>13</v>
      </c>
      <c r="M74" s="172" t="s">
        <v>13</v>
      </c>
      <c r="N74" s="180" t="s">
        <v>13</v>
      </c>
      <c r="O74" s="181" t="s">
        <v>13</v>
      </c>
      <c r="P74" s="119">
        <f t="shared" si="8"/>
        <v>50</v>
      </c>
      <c r="Q74" s="350" t="s">
        <v>13</v>
      </c>
      <c r="R74" s="352">
        <v>0.05</v>
      </c>
      <c r="S74" s="163"/>
      <c r="T74" s="34" t="str">
        <f t="shared" si="9"/>
        <v>NO</v>
      </c>
      <c r="U74" s="35" t="str">
        <f t="shared" si="10"/>
        <v>missing value</v>
      </c>
      <c r="V74" s="199" t="str">
        <f t="shared" si="6"/>
        <v/>
      </c>
      <c r="W74" s="19"/>
      <c r="X74" s="8"/>
      <c r="AC74" s="12"/>
      <c r="AD74" s="12"/>
      <c r="AE74" s="8"/>
      <c r="AF74" s="27"/>
      <c r="AG74" s="27"/>
      <c r="AH74" s="27"/>
      <c r="AI74" s="27"/>
      <c r="AJ74" s="27"/>
      <c r="AK74" s="27"/>
      <c r="AL74" s="27"/>
    </row>
    <row r="75" spans="1:38" ht="12.75">
      <c r="C75" s="36"/>
      <c r="T75" s="22"/>
      <c r="U75" s="22"/>
      <c r="V75" s="22"/>
      <c r="W75" s="22"/>
      <c r="X75" s="8"/>
      <c r="Y75" s="12"/>
      <c r="Z75" s="12"/>
      <c r="AA75" s="12"/>
    </row>
    <row r="76" spans="1:38" ht="12.75">
      <c r="C76" s="36"/>
      <c r="T76" s="22"/>
      <c r="U76" s="22"/>
      <c r="V76" s="22"/>
      <c r="W76" s="22"/>
      <c r="X76" s="6"/>
      <c r="Y76" s="12"/>
      <c r="Z76" s="12"/>
      <c r="AA76" s="12"/>
    </row>
    <row r="77" spans="1:38" ht="12.75">
      <c r="C77" s="36"/>
      <c r="T77" s="22"/>
      <c r="U77" s="22"/>
      <c r="V77" s="22"/>
      <c r="W77" s="22"/>
      <c r="X77" s="6"/>
      <c r="Y77" s="12"/>
      <c r="Z77" s="12"/>
      <c r="AA77" s="12"/>
    </row>
    <row r="78" spans="1:38" ht="12.75">
      <c r="C78" s="36"/>
      <c r="T78" s="22"/>
      <c r="U78" s="22"/>
      <c r="V78" s="22"/>
      <c r="W78" s="22"/>
    </row>
    <row r="79" spans="1:38" ht="12.75">
      <c r="C79" s="36"/>
      <c r="T79" s="22"/>
      <c r="U79" s="22"/>
      <c r="V79" s="22"/>
      <c r="W79" s="22"/>
    </row>
    <row r="80" spans="1:38" ht="12.75">
      <c r="C80" s="36"/>
      <c r="T80" s="22"/>
      <c r="U80" s="22"/>
      <c r="V80" s="22"/>
      <c r="W80" s="22"/>
    </row>
    <row r="81" spans="1:154" ht="12.75">
      <c r="C81" s="36"/>
      <c r="T81" s="22"/>
      <c r="U81" s="22"/>
      <c r="V81" s="22"/>
      <c r="W81" s="22"/>
    </row>
    <row r="82" spans="1:154" ht="12.75">
      <c r="C82" s="36"/>
      <c r="D82" s="8"/>
      <c r="E82" s="8"/>
      <c r="F82" s="8"/>
      <c r="G82" s="8"/>
      <c r="H82" s="8"/>
      <c r="I82" s="8"/>
      <c r="J82" s="8"/>
      <c r="K82" s="8"/>
      <c r="L82" s="8"/>
      <c r="M82" s="8"/>
      <c r="N82" s="8"/>
      <c r="O82" s="8"/>
      <c r="P82" s="8"/>
      <c r="Q82" s="8"/>
      <c r="R82" s="8"/>
      <c r="S82" s="8"/>
      <c r="T82" s="22"/>
      <c r="U82" s="22"/>
      <c r="V82" s="22"/>
      <c r="W82" s="22"/>
    </row>
    <row r="83" spans="1:154" ht="12.75">
      <c r="C83" s="36"/>
      <c r="T83" s="22"/>
      <c r="U83" s="22"/>
      <c r="V83" s="22"/>
      <c r="W83" s="22"/>
    </row>
    <row r="84" spans="1:154" s="28" customFormat="1" ht="12" customHeight="1">
      <c r="A84" s="8"/>
      <c r="B84" s="8"/>
      <c r="C84" s="1"/>
      <c r="D84" s="1"/>
      <c r="E84" s="1"/>
      <c r="F84" s="1"/>
      <c r="G84" s="1"/>
      <c r="H84" s="1"/>
      <c r="I84" s="1"/>
      <c r="J84" s="1"/>
      <c r="K84" s="1"/>
      <c r="L84" s="1"/>
      <c r="M84" s="1"/>
      <c r="N84" s="1"/>
      <c r="O84" s="1"/>
      <c r="P84" s="1"/>
      <c r="Q84" s="1"/>
      <c r="R84" s="1"/>
      <c r="S84" s="1"/>
      <c r="T84" s="2"/>
      <c r="U84" s="22"/>
      <c r="V84" s="22"/>
      <c r="W84" s="22"/>
      <c r="X84" s="2"/>
      <c r="Y84" s="1"/>
      <c r="Z84" s="1"/>
      <c r="AA84" s="1"/>
      <c r="AB84" s="1"/>
      <c r="AC84" s="1"/>
      <c r="AD84" s="4"/>
      <c r="AE84" s="1"/>
      <c r="AF84" s="1"/>
      <c r="AG84" s="1"/>
      <c r="AH84" s="1"/>
      <c r="AI84" s="1"/>
      <c r="AJ84" s="1"/>
      <c r="AK84" s="1"/>
      <c r="AL84" s="5"/>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row>
    <row r="85" spans="1:154">
      <c r="U85" s="37"/>
      <c r="V85" s="37"/>
      <c r="W85" s="37"/>
    </row>
    <row r="86" spans="1:154" ht="12.75">
      <c r="U86" s="38"/>
      <c r="V86" s="38"/>
      <c r="W86" s="38"/>
    </row>
    <row r="87" spans="1:154">
      <c r="U87" s="37"/>
      <c r="V87" s="37"/>
      <c r="W87" s="37"/>
    </row>
    <row r="88" spans="1:154">
      <c r="U88" s="37"/>
      <c r="V88" s="37"/>
      <c r="W88" s="37"/>
    </row>
    <row r="89" spans="1:154">
      <c r="U89" s="37"/>
      <c r="V89" s="37"/>
      <c r="W89" s="37"/>
    </row>
    <row r="90" spans="1:154">
      <c r="U90" s="37"/>
      <c r="V90" s="37"/>
      <c r="W90" s="37"/>
    </row>
    <row r="91" spans="1:154">
      <c r="U91" s="3"/>
      <c r="V91" s="3"/>
      <c r="W91" s="3"/>
    </row>
    <row r="92" spans="1:154">
      <c r="U92" s="3"/>
      <c r="V92" s="3"/>
      <c r="W92" s="3"/>
    </row>
    <row r="93" spans="1:154">
      <c r="U93" s="3"/>
      <c r="V93" s="3"/>
      <c r="W93" s="3"/>
    </row>
    <row r="94" spans="1:154">
      <c r="U94" s="3"/>
      <c r="V94" s="3"/>
      <c r="W94" s="3"/>
    </row>
    <row r="108" spans="20:20">
      <c r="T108" s="3"/>
    </row>
    <row r="109" spans="20:20">
      <c r="T109" s="3"/>
    </row>
    <row r="110" spans="20:20">
      <c r="T110" s="3"/>
    </row>
    <row r="111" spans="20:20">
      <c r="T111" s="3"/>
    </row>
    <row r="112" spans="20:20">
      <c r="T112" s="3"/>
    </row>
    <row r="113" spans="20:20">
      <c r="T113" s="3"/>
    </row>
    <row r="114" spans="20:20">
      <c r="T114" s="3"/>
    </row>
    <row r="115" spans="20:20">
      <c r="T115" s="3"/>
    </row>
  </sheetData>
  <sheetProtection formatCells="0" formatColumns="0" formatRows="0"/>
  <mergeCells count="3">
    <mergeCell ref="AE20:AG20"/>
    <mergeCell ref="Y31:Z31"/>
    <mergeCell ref="A1:V1"/>
  </mergeCells>
  <phoneticPr fontId="3" type="noConversion"/>
  <conditionalFormatting sqref="T141:T65513 T108:T116 T75:T83">
    <cfRule type="cellIs" dxfId="4" priority="1" stopIfTrue="1" operator="greaterThanOrEqual">
      <formula>0.1</formula>
    </cfRule>
  </conditionalFormatting>
  <conditionalFormatting sqref="R4:R74 P3:R50 Q52:Q74">
    <cfRule type="cellIs" dxfId="3" priority="3" stopIfTrue="1" operator="notEqual">
      <formula>#REF!</formula>
    </cfRule>
  </conditionalFormatting>
  <printOptions horizontalCentered="1"/>
  <pageMargins left="0.31" right="0.3" top="0.47" bottom="1" header="0.5" footer="0.5"/>
  <pageSetup scale="28" orientation="portrait" r:id="rId1"/>
  <headerFooter alignWithMargins="0">
    <oddHeader>&amp;C&amp;12&amp;A</oddHeader>
  </headerFooter>
</worksheet>
</file>

<file path=xl/worksheets/sheet4.xml><?xml version="1.0" encoding="utf-8"?>
<worksheet xmlns="http://schemas.openxmlformats.org/spreadsheetml/2006/main" xmlns:r="http://schemas.openxmlformats.org/officeDocument/2006/relationships">
  <sheetPr>
    <tabColor rgb="FF0070C0"/>
  </sheetPr>
  <dimension ref="A1:M28"/>
  <sheetViews>
    <sheetView workbookViewId="0">
      <selection activeCell="A17" sqref="A17"/>
    </sheetView>
  </sheetViews>
  <sheetFormatPr defaultRowHeight="12.75"/>
  <cols>
    <col min="1" max="1" width="89.140625" customWidth="1"/>
    <col min="2" max="2" width="13.85546875" customWidth="1"/>
    <col min="3" max="3" width="12.42578125" customWidth="1"/>
    <col min="4" max="4" width="15.5703125" customWidth="1"/>
  </cols>
  <sheetData>
    <row r="1" spans="1:13" s="378" customFormat="1" ht="15.75">
      <c r="A1" s="423" t="s">
        <v>63</v>
      </c>
    </row>
    <row r="2" spans="1:13" ht="15.75">
      <c r="A2" s="380" t="s">
        <v>78</v>
      </c>
      <c r="B2" s="379"/>
      <c r="C2" s="379"/>
    </row>
    <row r="3" spans="1:13" ht="15.75">
      <c r="A3" s="379"/>
      <c r="B3" s="381" t="s">
        <v>33</v>
      </c>
      <c r="C3" s="381" t="s">
        <v>34</v>
      </c>
      <c r="D3" s="371" t="s">
        <v>35</v>
      </c>
    </row>
    <row r="4" spans="1:13" ht="15.75">
      <c r="A4" s="391" t="s">
        <v>31</v>
      </c>
      <c r="B4" s="382"/>
      <c r="C4" s="383"/>
      <c r="D4" s="45"/>
      <c r="E4" s="45"/>
      <c r="F4" s="45"/>
      <c r="G4" s="45"/>
      <c r="H4" s="45"/>
      <c r="I4" s="45"/>
      <c r="J4" s="121"/>
      <c r="K4" s="282"/>
      <c r="L4" s="283"/>
      <c r="M4" s="284"/>
    </row>
    <row r="5" spans="1:13" ht="15.75">
      <c r="A5" s="392" t="s">
        <v>12</v>
      </c>
      <c r="B5" s="384"/>
      <c r="C5" s="385"/>
      <c r="D5" s="46"/>
      <c r="E5" s="46"/>
      <c r="F5" s="46"/>
      <c r="G5" s="45"/>
      <c r="H5" s="45"/>
      <c r="I5" s="45"/>
      <c r="J5" s="122"/>
      <c r="K5" s="285"/>
      <c r="L5" s="286"/>
      <c r="M5" s="27"/>
    </row>
    <row r="6" spans="1:13" ht="15.75">
      <c r="A6" s="393" t="s">
        <v>59</v>
      </c>
      <c r="B6" s="385"/>
      <c r="C6" s="386"/>
      <c r="D6" s="45"/>
      <c r="E6" s="45"/>
      <c r="F6" s="45"/>
      <c r="G6" s="45"/>
      <c r="H6" s="45"/>
      <c r="I6" s="45"/>
      <c r="J6" s="63"/>
      <c r="K6" s="287"/>
      <c r="L6" s="284"/>
      <c r="M6" s="284"/>
    </row>
    <row r="7" spans="1:13" ht="15.75">
      <c r="A7" s="395" t="s">
        <v>32</v>
      </c>
      <c r="B7" s="384"/>
      <c r="C7" s="383"/>
      <c r="D7" s="45"/>
      <c r="E7" s="45"/>
      <c r="F7" s="45"/>
      <c r="G7" s="45"/>
      <c r="H7" s="45"/>
      <c r="I7" s="45"/>
      <c r="J7" s="92"/>
      <c r="K7" s="287"/>
      <c r="L7" s="289"/>
      <c r="M7" s="284"/>
    </row>
    <row r="8" spans="1:13" ht="15.75">
      <c r="A8" s="395" t="s">
        <v>60</v>
      </c>
      <c r="B8" s="384"/>
      <c r="C8" s="383"/>
      <c r="D8" s="45"/>
      <c r="E8" s="45"/>
      <c r="F8" s="45"/>
      <c r="G8" s="45"/>
      <c r="H8" s="45"/>
      <c r="I8" s="45"/>
      <c r="J8" s="92"/>
      <c r="K8" s="287"/>
      <c r="L8" s="289"/>
      <c r="M8" s="284"/>
    </row>
    <row r="9" spans="1:13" ht="15.75">
      <c r="A9" s="396" t="s">
        <v>61</v>
      </c>
      <c r="B9" s="384"/>
      <c r="C9" s="387"/>
      <c r="D9" s="45"/>
      <c r="E9" s="45"/>
      <c r="F9" s="45"/>
      <c r="G9" s="45"/>
      <c r="H9" s="45"/>
      <c r="I9" s="45"/>
      <c r="J9" s="123"/>
      <c r="K9" s="288"/>
      <c r="L9" s="290"/>
      <c r="M9" s="291"/>
    </row>
    <row r="10" spans="1:13" ht="15.75">
      <c r="A10" s="394" t="s">
        <v>36</v>
      </c>
      <c r="B10" s="388"/>
      <c r="C10" s="383"/>
      <c r="D10" s="45"/>
      <c r="E10" s="45"/>
      <c r="F10" s="45"/>
      <c r="G10" s="45"/>
      <c r="H10" s="45"/>
      <c r="I10" s="45"/>
      <c r="J10" s="63"/>
      <c r="K10" s="63"/>
      <c r="L10" s="55"/>
      <c r="M10" s="55"/>
    </row>
    <row r="11" spans="1:13" ht="15.75">
      <c r="A11" s="397" t="s">
        <v>37</v>
      </c>
      <c r="B11" s="379"/>
      <c r="C11" s="379"/>
    </row>
    <row r="12" spans="1:13" ht="15.75">
      <c r="A12" s="389"/>
      <c r="B12" s="379"/>
      <c r="C12" s="379"/>
    </row>
    <row r="13" spans="1:13" ht="15.75">
      <c r="A13" s="389"/>
      <c r="B13" s="379"/>
      <c r="C13" s="379"/>
    </row>
    <row r="14" spans="1:13" ht="15.75">
      <c r="A14" s="389"/>
      <c r="B14" s="379"/>
      <c r="C14" s="379"/>
    </row>
    <row r="15" spans="1:13" ht="15.75">
      <c r="A15" s="389"/>
      <c r="B15" s="379"/>
      <c r="C15" s="379"/>
    </row>
    <row r="16" spans="1:13" ht="15.75">
      <c r="A16" s="389"/>
      <c r="B16" s="379"/>
      <c r="C16" s="379"/>
    </row>
    <row r="17" spans="1:3" ht="15.75">
      <c r="A17" s="389"/>
      <c r="B17" s="379"/>
      <c r="C17" s="379"/>
    </row>
    <row r="18" spans="1:3" ht="15.75">
      <c r="A18" s="389"/>
      <c r="B18" s="379"/>
      <c r="C18" s="379"/>
    </row>
    <row r="19" spans="1:3" ht="15.75">
      <c r="A19" s="389"/>
      <c r="B19" s="379"/>
      <c r="C19" s="379"/>
    </row>
    <row r="20" spans="1:3" ht="15.75">
      <c r="A20" s="389"/>
      <c r="B20" s="379"/>
      <c r="C20" s="379"/>
    </row>
    <row r="21" spans="1:3" ht="15.75">
      <c r="A21" s="389"/>
      <c r="B21" s="379"/>
      <c r="C21" s="379"/>
    </row>
    <row r="22" spans="1:3" ht="15.75">
      <c r="A22" s="389"/>
      <c r="B22" s="379"/>
      <c r="C22" s="379"/>
    </row>
    <row r="23" spans="1:3" ht="15.75">
      <c r="A23" s="389"/>
      <c r="B23" s="379"/>
      <c r="C23" s="379"/>
    </row>
    <row r="24" spans="1:3" ht="15.75">
      <c r="A24" s="389"/>
      <c r="B24" s="379"/>
      <c r="C24" s="379"/>
    </row>
    <row r="25" spans="1:3" ht="15.75">
      <c r="A25" s="389"/>
      <c r="B25" s="379"/>
      <c r="C25" s="379"/>
    </row>
    <row r="26" spans="1:3">
      <c r="A26" s="379"/>
      <c r="B26" s="379"/>
      <c r="C26" s="379"/>
    </row>
    <row r="27" spans="1:3">
      <c r="A27" s="379"/>
      <c r="B27" s="379"/>
      <c r="C27" s="379"/>
    </row>
    <row r="28" spans="1:3">
      <c r="A28" s="379"/>
      <c r="B28" s="379"/>
      <c r="C28" s="379"/>
    </row>
  </sheetData>
  <pageMargins left="0.68" right="0.25" top="0.45" bottom="0.32" header="0.3" footer="0.3"/>
  <pageSetup orientation="landscape" r:id="rId1"/>
</worksheet>
</file>

<file path=xl/worksheets/sheet5.xml><?xml version="1.0" encoding="utf-8"?>
<worksheet xmlns="http://schemas.openxmlformats.org/spreadsheetml/2006/main" xmlns:r="http://schemas.openxmlformats.org/officeDocument/2006/relationships">
  <sheetPr codeName="Sheet4">
    <tabColor rgb="FF00B050"/>
  </sheetPr>
  <dimension ref="A1:AE166"/>
  <sheetViews>
    <sheetView view="pageBreakPreview" zoomScale="68" zoomScaleNormal="70" workbookViewId="0">
      <selection activeCell="A6" sqref="A6"/>
    </sheetView>
  </sheetViews>
  <sheetFormatPr defaultRowHeight="12.75"/>
  <cols>
    <col min="1" max="1" width="11" style="42" customWidth="1"/>
    <col min="2" max="2" width="5.5703125" style="42" customWidth="1"/>
    <col min="3" max="4" width="5.7109375" style="39" customWidth="1"/>
    <col min="5" max="5" width="27" style="40" bestFit="1" customWidth="1"/>
    <col min="6" max="6" width="5.7109375" style="40" bestFit="1" customWidth="1"/>
    <col min="7" max="7" width="4.42578125" style="41" bestFit="1" customWidth="1"/>
    <col min="8" max="8" width="10.28515625" style="40" customWidth="1"/>
    <col min="9" max="13" width="6.140625" style="40" customWidth="1"/>
    <col min="14" max="16" width="7.42578125" style="40" bestFit="1" customWidth="1"/>
    <col min="17" max="17" width="14.28515625" style="44" customWidth="1"/>
    <col min="18" max="18" width="12.42578125" style="44" customWidth="1"/>
    <col min="19" max="19" width="41" style="44" customWidth="1"/>
    <col min="20" max="20" width="9.28515625" style="43" customWidth="1"/>
    <col min="21" max="21" width="12.140625" style="43" customWidth="1"/>
    <col min="22" max="22" width="2.28515625" style="43" customWidth="1"/>
    <col min="23" max="23" width="3.5703125" style="42" customWidth="1"/>
    <col min="24" max="24" width="12.85546875" style="42" customWidth="1"/>
    <col min="25" max="25" width="9.42578125" style="42" customWidth="1"/>
    <col min="26" max="26" width="16.7109375" style="44" customWidth="1"/>
    <col min="27" max="28" width="9.42578125" style="42" bestFit="1" customWidth="1"/>
    <col min="29" max="16384" width="9.140625" style="42"/>
  </cols>
  <sheetData>
    <row r="1" spans="1:31" ht="21.75" customHeight="1"/>
    <row r="2" spans="1:31" ht="21.75" customHeight="1"/>
    <row r="3" spans="1:31" s="50" customFormat="1" ht="132" customHeight="1" thickBot="1">
      <c r="A3" s="411" t="s">
        <v>76</v>
      </c>
      <c r="B3" s="418" t="s">
        <v>2</v>
      </c>
      <c r="C3" s="214" t="s">
        <v>0</v>
      </c>
      <c r="D3" s="105" t="s">
        <v>1</v>
      </c>
      <c r="E3" s="105" t="s">
        <v>14</v>
      </c>
      <c r="F3" s="124" t="s">
        <v>15</v>
      </c>
      <c r="G3" s="124" t="s">
        <v>5</v>
      </c>
      <c r="H3" s="124" t="s">
        <v>52</v>
      </c>
      <c r="I3" s="124" t="s">
        <v>53</v>
      </c>
      <c r="J3" s="124" t="s">
        <v>54</v>
      </c>
      <c r="K3" s="124" t="s">
        <v>55</v>
      </c>
      <c r="L3" s="124" t="s">
        <v>56</v>
      </c>
      <c r="M3" s="124" t="s">
        <v>62</v>
      </c>
      <c r="N3" s="124" t="s">
        <v>57</v>
      </c>
      <c r="O3" s="124" t="s">
        <v>49</v>
      </c>
      <c r="P3" s="204" t="s">
        <v>50</v>
      </c>
      <c r="Q3" s="103" t="s">
        <v>25</v>
      </c>
      <c r="R3" s="104" t="s">
        <v>38</v>
      </c>
      <c r="S3" s="104" t="s">
        <v>39</v>
      </c>
      <c r="T3" s="370" t="s">
        <v>58</v>
      </c>
      <c r="U3" s="206" t="s">
        <v>29</v>
      </c>
      <c r="V3" s="49"/>
      <c r="W3" s="202"/>
      <c r="Y3" s="51"/>
      <c r="Z3" s="52"/>
      <c r="AA3" s="53"/>
      <c r="AB3" s="53"/>
      <c r="AC3" s="53"/>
      <c r="AD3" s="53"/>
      <c r="AE3" s="53"/>
    </row>
    <row r="4" spans="1:31">
      <c r="A4" s="419"/>
      <c r="B4" s="419"/>
      <c r="C4" s="215">
        <v>1</v>
      </c>
      <c r="D4" s="216">
        <v>1</v>
      </c>
      <c r="E4" s="216" t="s">
        <v>27</v>
      </c>
      <c r="F4" s="217" t="s">
        <v>10</v>
      </c>
      <c r="G4" s="217">
        <v>0</v>
      </c>
      <c r="H4" s="125" t="s">
        <v>13</v>
      </c>
      <c r="I4" s="218">
        <v>100</v>
      </c>
      <c r="J4" s="218">
        <v>380</v>
      </c>
      <c r="K4" s="218">
        <v>10</v>
      </c>
      <c r="L4" s="125" t="s">
        <v>13</v>
      </c>
      <c r="M4" s="218">
        <v>10</v>
      </c>
      <c r="N4" s="125">
        <f t="shared" ref="N4:N11" si="0">SUM(I4:M4)</f>
        <v>500</v>
      </c>
      <c r="O4" s="218">
        <v>1.5</v>
      </c>
      <c r="P4" s="219">
        <v>1</v>
      </c>
      <c r="Q4" s="298"/>
      <c r="R4" s="93" t="str">
        <f>IF(S4&lt;&gt;"","NO","yes")</f>
        <v>NO</v>
      </c>
      <c r="S4" s="205" t="str">
        <f>IF(ISNUMBER(Q4)=FALSE,"missing value","")</f>
        <v>missing value</v>
      </c>
      <c r="T4" s="263" t="s">
        <v>13</v>
      </c>
      <c r="U4" s="207" t="str">
        <f t="shared" ref="U4:U35" si="1">IF(R4&lt;&gt;"NO",(O4/P4)*Q4,"")</f>
        <v/>
      </c>
      <c r="V4" s="54"/>
      <c r="W4" s="47"/>
      <c r="X4" s="44"/>
      <c r="Y4" s="56"/>
      <c r="Z4" s="57"/>
      <c r="AA4" s="58"/>
      <c r="AB4" s="48"/>
      <c r="AC4" s="48"/>
      <c r="AD4" s="48"/>
      <c r="AE4" s="48"/>
    </row>
    <row r="5" spans="1:31">
      <c r="A5" s="419"/>
      <c r="B5" s="419"/>
      <c r="C5" s="220">
        <v>2</v>
      </c>
      <c r="D5" s="221">
        <v>2</v>
      </c>
      <c r="E5" s="221" t="s">
        <v>27</v>
      </c>
      <c r="F5" s="222" t="s">
        <v>10</v>
      </c>
      <c r="G5" s="222">
        <v>0</v>
      </c>
      <c r="H5" s="127" t="s">
        <v>13</v>
      </c>
      <c r="I5" s="223">
        <v>100</v>
      </c>
      <c r="J5" s="223">
        <v>380</v>
      </c>
      <c r="K5" s="223">
        <v>10</v>
      </c>
      <c r="L5" s="127" t="s">
        <v>13</v>
      </c>
      <c r="M5" s="223">
        <v>10</v>
      </c>
      <c r="N5" s="127">
        <f t="shared" si="0"/>
        <v>500</v>
      </c>
      <c r="O5" s="223">
        <v>1.5</v>
      </c>
      <c r="P5" s="224">
        <v>1</v>
      </c>
      <c r="Q5" s="299"/>
      <c r="R5" s="95" t="str">
        <f t="shared" ref="R5:R68" si="2">IF(S5&lt;&gt;"","NO","yes")</f>
        <v>NO</v>
      </c>
      <c r="S5" s="96" t="str">
        <f t="shared" ref="S5:S68" si="3">IF(ISNUMBER(Q5)=FALSE,"missing value","")</f>
        <v>missing value</v>
      </c>
      <c r="T5" s="264" t="s">
        <v>13</v>
      </c>
      <c r="U5" s="208" t="str">
        <f t="shared" si="1"/>
        <v/>
      </c>
      <c r="V5" s="54"/>
      <c r="W5" s="47"/>
      <c r="X5" s="44"/>
      <c r="Y5" s="56"/>
      <c r="Z5" s="57"/>
      <c r="AA5" s="58"/>
      <c r="AB5" s="48"/>
      <c r="AC5" s="48"/>
      <c r="AD5" s="48"/>
      <c r="AE5" s="48"/>
    </row>
    <row r="6" spans="1:31" ht="13.5" thickBot="1">
      <c r="A6" s="419"/>
      <c r="B6" s="419"/>
      <c r="C6" s="225">
        <v>3</v>
      </c>
      <c r="D6" s="226">
        <v>3</v>
      </c>
      <c r="E6" s="226" t="s">
        <v>27</v>
      </c>
      <c r="F6" s="227" t="s">
        <v>10</v>
      </c>
      <c r="G6" s="227">
        <v>0</v>
      </c>
      <c r="H6" s="129" t="s">
        <v>13</v>
      </c>
      <c r="I6" s="228">
        <v>100</v>
      </c>
      <c r="J6" s="228">
        <v>380</v>
      </c>
      <c r="K6" s="228">
        <v>10</v>
      </c>
      <c r="L6" s="129" t="s">
        <v>13</v>
      </c>
      <c r="M6" s="228">
        <v>10</v>
      </c>
      <c r="N6" s="129">
        <f t="shared" si="0"/>
        <v>500</v>
      </c>
      <c r="O6" s="228">
        <v>1.5</v>
      </c>
      <c r="P6" s="229">
        <v>1</v>
      </c>
      <c r="Q6" s="300"/>
      <c r="R6" s="97" t="str">
        <f t="shared" si="2"/>
        <v>NO</v>
      </c>
      <c r="S6" s="98" t="str">
        <f t="shared" si="3"/>
        <v>missing value</v>
      </c>
      <c r="T6" s="265" t="s">
        <v>13</v>
      </c>
      <c r="U6" s="209" t="str">
        <f t="shared" si="1"/>
        <v/>
      </c>
      <c r="V6" s="54"/>
      <c r="W6" s="47"/>
      <c r="X6" s="44"/>
      <c r="Y6" s="56"/>
      <c r="Z6" s="57"/>
      <c r="AA6" s="58"/>
      <c r="AB6" s="48"/>
      <c r="AC6" s="48"/>
      <c r="AD6" s="48"/>
      <c r="AE6" s="48"/>
    </row>
    <row r="7" spans="1:31">
      <c r="A7" s="419"/>
      <c r="B7" s="419"/>
      <c r="C7" s="215">
        <v>4</v>
      </c>
      <c r="D7" s="216">
        <v>1</v>
      </c>
      <c r="E7" s="216" t="s">
        <v>11</v>
      </c>
      <c r="F7" s="217" t="s">
        <v>4</v>
      </c>
      <c r="G7" s="217">
        <v>1</v>
      </c>
      <c r="H7" s="230">
        <v>5.0000000000000004E-6</v>
      </c>
      <c r="I7" s="218">
        <v>100</v>
      </c>
      <c r="J7" s="218">
        <v>380</v>
      </c>
      <c r="K7" s="218">
        <v>10</v>
      </c>
      <c r="L7" s="218">
        <v>10</v>
      </c>
      <c r="M7" s="125" t="s">
        <v>13</v>
      </c>
      <c r="N7" s="125">
        <f t="shared" si="0"/>
        <v>500</v>
      </c>
      <c r="O7" s="218">
        <v>1.5</v>
      </c>
      <c r="P7" s="219">
        <v>1</v>
      </c>
      <c r="Q7" s="298"/>
      <c r="R7" s="93" t="str">
        <f t="shared" si="2"/>
        <v>NO</v>
      </c>
      <c r="S7" s="94" t="str">
        <f t="shared" si="3"/>
        <v>missing value</v>
      </c>
      <c r="T7" s="266">
        <f>LOG(L7*H7/N7)</f>
        <v>-7</v>
      </c>
      <c r="U7" s="207" t="str">
        <f t="shared" si="1"/>
        <v/>
      </c>
      <c r="V7" s="54"/>
      <c r="W7" s="47"/>
      <c r="X7" s="44"/>
      <c r="Y7" s="57"/>
      <c r="Z7" s="57"/>
      <c r="AA7" s="58"/>
      <c r="AB7" s="48"/>
      <c r="AC7" s="48"/>
      <c r="AD7" s="48"/>
      <c r="AE7" s="48"/>
    </row>
    <row r="8" spans="1:31">
      <c r="A8" s="419"/>
      <c r="B8" s="419"/>
      <c r="C8" s="220">
        <v>5</v>
      </c>
      <c r="D8" s="221">
        <v>2</v>
      </c>
      <c r="E8" s="221" t="s">
        <v>11</v>
      </c>
      <c r="F8" s="222" t="s">
        <v>4</v>
      </c>
      <c r="G8" s="222">
        <v>1</v>
      </c>
      <c r="H8" s="231">
        <v>5.0000000000000004E-6</v>
      </c>
      <c r="I8" s="223">
        <v>100</v>
      </c>
      <c r="J8" s="223">
        <v>380</v>
      </c>
      <c r="K8" s="223">
        <v>10</v>
      </c>
      <c r="L8" s="223">
        <v>10</v>
      </c>
      <c r="M8" s="127" t="s">
        <v>13</v>
      </c>
      <c r="N8" s="127">
        <f t="shared" si="0"/>
        <v>500</v>
      </c>
      <c r="O8" s="223">
        <v>1.5</v>
      </c>
      <c r="P8" s="224">
        <v>1</v>
      </c>
      <c r="Q8" s="299"/>
      <c r="R8" s="95" t="str">
        <f t="shared" si="2"/>
        <v>NO</v>
      </c>
      <c r="S8" s="99" t="str">
        <f t="shared" si="3"/>
        <v>missing value</v>
      </c>
      <c r="T8" s="267">
        <f t="shared" ref="T8:T71" si="4">LOG(L8*H8/N8)</f>
        <v>-7</v>
      </c>
      <c r="U8" s="208" t="str">
        <f t="shared" si="1"/>
        <v/>
      </c>
      <c r="V8" s="54"/>
      <c r="W8" s="47"/>
      <c r="X8" s="44"/>
      <c r="Y8" s="57"/>
      <c r="Z8" s="57"/>
      <c r="AA8" s="58"/>
      <c r="AB8" s="48"/>
      <c r="AC8" s="48"/>
      <c r="AD8" s="48"/>
      <c r="AE8" s="48"/>
    </row>
    <row r="9" spans="1:31" ht="13.5" thickBot="1">
      <c r="A9" s="419"/>
      <c r="B9" s="419"/>
      <c r="C9" s="305">
        <v>6</v>
      </c>
      <c r="D9" s="306">
        <v>3</v>
      </c>
      <c r="E9" s="306" t="s">
        <v>11</v>
      </c>
      <c r="F9" s="307" t="s">
        <v>4</v>
      </c>
      <c r="G9" s="307">
        <v>1</v>
      </c>
      <c r="H9" s="308">
        <v>5.0000000000000004E-6</v>
      </c>
      <c r="I9" s="309">
        <v>100</v>
      </c>
      <c r="J9" s="309">
        <v>380</v>
      </c>
      <c r="K9" s="309">
        <v>10</v>
      </c>
      <c r="L9" s="309">
        <v>10</v>
      </c>
      <c r="M9" s="375" t="s">
        <v>13</v>
      </c>
      <c r="N9" s="316">
        <f t="shared" si="0"/>
        <v>500</v>
      </c>
      <c r="O9" s="309">
        <v>1.5</v>
      </c>
      <c r="P9" s="310">
        <v>1</v>
      </c>
      <c r="Q9" s="311"/>
      <c r="R9" s="312" t="str">
        <f t="shared" si="2"/>
        <v>NO</v>
      </c>
      <c r="S9" s="313" t="str">
        <f t="shared" si="3"/>
        <v>missing value</v>
      </c>
      <c r="T9" s="314">
        <f t="shared" si="4"/>
        <v>-7</v>
      </c>
      <c r="U9" s="315" t="str">
        <f t="shared" si="1"/>
        <v/>
      </c>
      <c r="V9" s="54"/>
      <c r="W9" s="47"/>
      <c r="X9" s="44"/>
      <c r="Y9" s="48"/>
      <c r="Z9" s="47"/>
      <c r="AA9" s="48"/>
      <c r="AB9" s="48"/>
      <c r="AC9" s="48"/>
      <c r="AD9" s="48"/>
      <c r="AE9" s="48"/>
    </row>
    <row r="10" spans="1:31">
      <c r="A10" s="419"/>
      <c r="B10" s="419"/>
      <c r="C10" s="292">
        <v>7</v>
      </c>
      <c r="D10" s="293">
        <v>1</v>
      </c>
      <c r="E10" s="293" t="s">
        <v>6</v>
      </c>
      <c r="F10" s="294" t="s">
        <v>8</v>
      </c>
      <c r="G10" s="294">
        <v>2</v>
      </c>
      <c r="H10" s="295">
        <v>4.9999999999999998E-7</v>
      </c>
      <c r="I10" s="296">
        <v>100</v>
      </c>
      <c r="J10" s="296">
        <v>380</v>
      </c>
      <c r="K10" s="296">
        <v>10</v>
      </c>
      <c r="L10" s="296">
        <v>10</v>
      </c>
      <c r="M10" s="373" t="s">
        <v>13</v>
      </c>
      <c r="N10" s="317">
        <f t="shared" si="0"/>
        <v>500</v>
      </c>
      <c r="O10" s="296">
        <v>1.5</v>
      </c>
      <c r="P10" s="297">
        <v>1</v>
      </c>
      <c r="Q10" s="301"/>
      <c r="R10" s="101" t="str">
        <f t="shared" si="2"/>
        <v>NO</v>
      </c>
      <c r="S10" s="102" t="str">
        <f t="shared" si="3"/>
        <v>missing value</v>
      </c>
      <c r="T10" s="268">
        <f t="shared" si="4"/>
        <v>-8</v>
      </c>
      <c r="U10" s="210" t="str">
        <f t="shared" si="1"/>
        <v/>
      </c>
      <c r="V10" s="54"/>
      <c r="W10" s="47"/>
      <c r="X10" s="44"/>
      <c r="Y10" s="48"/>
      <c r="Z10" s="47"/>
      <c r="AA10" s="48"/>
      <c r="AB10" s="48"/>
      <c r="AC10" s="48"/>
      <c r="AD10" s="48"/>
      <c r="AE10" s="48"/>
    </row>
    <row r="11" spans="1:31">
      <c r="A11" s="419"/>
      <c r="B11" s="419"/>
      <c r="C11" s="220">
        <v>8</v>
      </c>
      <c r="D11" s="221">
        <v>2</v>
      </c>
      <c r="E11" s="221" t="s">
        <v>6</v>
      </c>
      <c r="F11" s="222" t="s">
        <v>8</v>
      </c>
      <c r="G11" s="222">
        <v>2</v>
      </c>
      <c r="H11" s="231">
        <v>4.9999999999999998E-7</v>
      </c>
      <c r="I11" s="223">
        <v>100</v>
      </c>
      <c r="J11" s="223">
        <v>380</v>
      </c>
      <c r="K11" s="223">
        <v>10</v>
      </c>
      <c r="L11" s="223">
        <v>10</v>
      </c>
      <c r="M11" s="127" t="s">
        <v>13</v>
      </c>
      <c r="N11" s="127">
        <f t="shared" si="0"/>
        <v>500</v>
      </c>
      <c r="O11" s="223">
        <v>1.5</v>
      </c>
      <c r="P11" s="224">
        <v>1</v>
      </c>
      <c r="Q11" s="299"/>
      <c r="R11" s="95" t="str">
        <f t="shared" si="2"/>
        <v>NO</v>
      </c>
      <c r="S11" s="99" t="str">
        <f t="shared" si="3"/>
        <v>missing value</v>
      </c>
      <c r="T11" s="267">
        <f t="shared" si="4"/>
        <v>-8</v>
      </c>
      <c r="U11" s="208" t="str">
        <f t="shared" si="1"/>
        <v/>
      </c>
      <c r="V11" s="54"/>
      <c r="W11" s="47"/>
      <c r="X11" s="44"/>
      <c r="Y11" s="48"/>
      <c r="Z11" s="47"/>
      <c r="AA11" s="48"/>
      <c r="AB11" s="48"/>
      <c r="AC11" s="48"/>
      <c r="AD11" s="48"/>
      <c r="AE11" s="48"/>
    </row>
    <row r="12" spans="1:31">
      <c r="A12" s="419"/>
      <c r="B12" s="419"/>
      <c r="C12" s="220">
        <v>9</v>
      </c>
      <c r="D12" s="221">
        <v>3</v>
      </c>
      <c r="E12" s="221" t="s">
        <v>6</v>
      </c>
      <c r="F12" s="222" t="s">
        <v>8</v>
      </c>
      <c r="G12" s="222">
        <v>2</v>
      </c>
      <c r="H12" s="231">
        <v>4.9999999999999998E-7</v>
      </c>
      <c r="I12" s="223">
        <v>100</v>
      </c>
      <c r="J12" s="223">
        <v>380</v>
      </c>
      <c r="K12" s="223">
        <v>10</v>
      </c>
      <c r="L12" s="223">
        <v>10</v>
      </c>
      <c r="M12" s="127" t="s">
        <v>13</v>
      </c>
      <c r="N12" s="127">
        <f t="shared" ref="N12:N26" si="5">SUM(I12:M12)</f>
        <v>500</v>
      </c>
      <c r="O12" s="223">
        <v>1.5</v>
      </c>
      <c r="P12" s="224">
        <v>1</v>
      </c>
      <c r="Q12" s="299"/>
      <c r="R12" s="95" t="str">
        <f t="shared" si="2"/>
        <v>NO</v>
      </c>
      <c r="S12" s="99" t="str">
        <f t="shared" si="3"/>
        <v>missing value</v>
      </c>
      <c r="T12" s="267">
        <f t="shared" si="4"/>
        <v>-8</v>
      </c>
      <c r="U12" s="208" t="str">
        <f t="shared" si="1"/>
        <v/>
      </c>
      <c r="V12" s="54"/>
      <c r="W12" s="47"/>
      <c r="X12" s="44"/>
      <c r="Y12" s="48"/>
      <c r="Z12" s="47"/>
      <c r="AA12" s="48"/>
      <c r="AB12" s="48"/>
      <c r="AC12" s="48"/>
      <c r="AD12" s="48"/>
      <c r="AE12" s="48"/>
    </row>
    <row r="13" spans="1:31">
      <c r="A13" s="419"/>
      <c r="B13" s="419"/>
      <c r="C13" s="220">
        <v>10</v>
      </c>
      <c r="D13" s="221">
        <v>1</v>
      </c>
      <c r="E13" s="221" t="s">
        <v>6</v>
      </c>
      <c r="F13" s="222" t="s">
        <v>8</v>
      </c>
      <c r="G13" s="222">
        <v>3</v>
      </c>
      <c r="H13" s="232">
        <v>1.5800000000000001E-7</v>
      </c>
      <c r="I13" s="223">
        <v>100</v>
      </c>
      <c r="J13" s="223">
        <v>380</v>
      </c>
      <c r="K13" s="223">
        <v>10</v>
      </c>
      <c r="L13" s="223">
        <v>10</v>
      </c>
      <c r="M13" s="127" t="s">
        <v>13</v>
      </c>
      <c r="N13" s="127">
        <f t="shared" si="5"/>
        <v>500</v>
      </c>
      <c r="O13" s="223">
        <v>1.5</v>
      </c>
      <c r="P13" s="224">
        <v>1</v>
      </c>
      <c r="Q13" s="299"/>
      <c r="R13" s="95" t="str">
        <f t="shared" si="2"/>
        <v>NO</v>
      </c>
      <c r="S13" s="99" t="str">
        <f t="shared" si="3"/>
        <v>missing value</v>
      </c>
      <c r="T13" s="267">
        <f t="shared" si="4"/>
        <v>-8.5003129173815957</v>
      </c>
      <c r="U13" s="208" t="str">
        <f t="shared" si="1"/>
        <v/>
      </c>
      <c r="V13" s="54"/>
      <c r="W13" s="47"/>
      <c r="X13" s="55"/>
      <c r="Y13" s="48"/>
      <c r="Z13" s="47"/>
      <c r="AA13" s="48"/>
      <c r="AB13" s="48"/>
      <c r="AC13" s="48"/>
      <c r="AD13" s="48"/>
      <c r="AE13" s="48"/>
    </row>
    <row r="14" spans="1:31">
      <c r="A14" s="419"/>
      <c r="B14" s="419"/>
      <c r="C14" s="220">
        <v>11</v>
      </c>
      <c r="D14" s="221">
        <v>2</v>
      </c>
      <c r="E14" s="221" t="s">
        <v>6</v>
      </c>
      <c r="F14" s="222" t="s">
        <v>8</v>
      </c>
      <c r="G14" s="222">
        <v>3</v>
      </c>
      <c r="H14" s="232">
        <v>1.5800000000000001E-7</v>
      </c>
      <c r="I14" s="223">
        <v>100</v>
      </c>
      <c r="J14" s="223">
        <v>380</v>
      </c>
      <c r="K14" s="223">
        <v>10</v>
      </c>
      <c r="L14" s="223">
        <v>10</v>
      </c>
      <c r="M14" s="127" t="s">
        <v>13</v>
      </c>
      <c r="N14" s="127">
        <f t="shared" si="5"/>
        <v>500</v>
      </c>
      <c r="O14" s="223">
        <v>1.5</v>
      </c>
      <c r="P14" s="224">
        <v>1</v>
      </c>
      <c r="Q14" s="299"/>
      <c r="R14" s="95" t="str">
        <f t="shared" si="2"/>
        <v>NO</v>
      </c>
      <c r="S14" s="99" t="str">
        <f t="shared" si="3"/>
        <v>missing value</v>
      </c>
      <c r="T14" s="267">
        <f t="shared" si="4"/>
        <v>-8.5003129173815957</v>
      </c>
      <c r="U14" s="208" t="str">
        <f t="shared" si="1"/>
        <v/>
      </c>
      <c r="V14" s="54"/>
      <c r="W14" s="47"/>
      <c r="X14" s="55"/>
      <c r="Y14" s="48"/>
      <c r="Z14" s="47"/>
      <c r="AA14" s="48"/>
      <c r="AB14" s="48"/>
      <c r="AC14" s="48"/>
      <c r="AD14" s="48"/>
      <c r="AE14" s="48"/>
    </row>
    <row r="15" spans="1:31" ht="12.75" customHeight="1">
      <c r="A15" s="419"/>
      <c r="B15" s="419"/>
      <c r="C15" s="220">
        <v>12</v>
      </c>
      <c r="D15" s="221">
        <v>3</v>
      </c>
      <c r="E15" s="221" t="s">
        <v>6</v>
      </c>
      <c r="F15" s="222" t="s">
        <v>8</v>
      </c>
      <c r="G15" s="222">
        <v>3</v>
      </c>
      <c r="H15" s="232">
        <v>1.5800000000000001E-7</v>
      </c>
      <c r="I15" s="223">
        <v>100</v>
      </c>
      <c r="J15" s="223">
        <v>380</v>
      </c>
      <c r="K15" s="223">
        <v>10</v>
      </c>
      <c r="L15" s="223">
        <v>10</v>
      </c>
      <c r="M15" s="127" t="s">
        <v>13</v>
      </c>
      <c r="N15" s="127">
        <f t="shared" si="5"/>
        <v>500</v>
      </c>
      <c r="O15" s="223">
        <v>1.5</v>
      </c>
      <c r="P15" s="224">
        <v>1</v>
      </c>
      <c r="Q15" s="299"/>
      <c r="R15" s="95" t="str">
        <f t="shared" si="2"/>
        <v>NO</v>
      </c>
      <c r="S15" s="99" t="str">
        <f t="shared" si="3"/>
        <v>missing value</v>
      </c>
      <c r="T15" s="267">
        <f t="shared" si="4"/>
        <v>-8.5003129173815957</v>
      </c>
      <c r="U15" s="208" t="str">
        <f t="shared" si="1"/>
        <v/>
      </c>
      <c r="V15" s="54"/>
      <c r="W15" s="47"/>
      <c r="X15" s="55"/>
      <c r="Y15" s="48"/>
      <c r="Z15" s="47"/>
      <c r="AA15" s="48"/>
      <c r="AB15" s="48"/>
      <c r="AC15" s="48"/>
      <c r="AD15" s="48"/>
      <c r="AE15" s="48"/>
    </row>
    <row r="16" spans="1:31">
      <c r="A16" s="419"/>
      <c r="B16" s="419"/>
      <c r="C16" s="220">
        <v>13</v>
      </c>
      <c r="D16" s="221">
        <v>1</v>
      </c>
      <c r="E16" s="221" t="s">
        <v>6</v>
      </c>
      <c r="F16" s="222" t="s">
        <v>8</v>
      </c>
      <c r="G16" s="222">
        <v>4</v>
      </c>
      <c r="H16" s="231">
        <v>4.9999999999999998E-8</v>
      </c>
      <c r="I16" s="223">
        <v>100</v>
      </c>
      <c r="J16" s="223">
        <v>380</v>
      </c>
      <c r="K16" s="223">
        <v>10</v>
      </c>
      <c r="L16" s="223">
        <v>10</v>
      </c>
      <c r="M16" s="127" t="s">
        <v>13</v>
      </c>
      <c r="N16" s="127">
        <f t="shared" si="5"/>
        <v>500</v>
      </c>
      <c r="O16" s="223">
        <v>1.5</v>
      </c>
      <c r="P16" s="224">
        <v>1</v>
      </c>
      <c r="Q16" s="299"/>
      <c r="R16" s="95" t="str">
        <f t="shared" si="2"/>
        <v>NO</v>
      </c>
      <c r="S16" s="99" t="str">
        <f t="shared" si="3"/>
        <v>missing value</v>
      </c>
      <c r="T16" s="267">
        <f t="shared" si="4"/>
        <v>-9</v>
      </c>
      <c r="U16" s="208" t="str">
        <f t="shared" si="1"/>
        <v/>
      </c>
      <c r="V16" s="54"/>
      <c r="W16" s="47"/>
      <c r="X16" s="55"/>
      <c r="Y16" s="48"/>
      <c r="Z16" s="47"/>
      <c r="AA16" s="48"/>
      <c r="AB16" s="48"/>
      <c r="AC16" s="48"/>
      <c r="AD16" s="48"/>
      <c r="AE16" s="48"/>
    </row>
    <row r="17" spans="1:31">
      <c r="A17" s="419"/>
      <c r="B17" s="419"/>
      <c r="C17" s="220">
        <v>14</v>
      </c>
      <c r="D17" s="221">
        <v>2</v>
      </c>
      <c r="E17" s="221" t="s">
        <v>6</v>
      </c>
      <c r="F17" s="222" t="s">
        <v>8</v>
      </c>
      <c r="G17" s="222">
        <v>4</v>
      </c>
      <c r="H17" s="231">
        <v>4.9999999999999998E-8</v>
      </c>
      <c r="I17" s="223">
        <v>100</v>
      </c>
      <c r="J17" s="223">
        <v>380</v>
      </c>
      <c r="K17" s="223">
        <v>10</v>
      </c>
      <c r="L17" s="223">
        <v>10</v>
      </c>
      <c r="M17" s="127" t="s">
        <v>13</v>
      </c>
      <c r="N17" s="127">
        <f t="shared" si="5"/>
        <v>500</v>
      </c>
      <c r="O17" s="223">
        <v>1.5</v>
      </c>
      <c r="P17" s="224">
        <v>1</v>
      </c>
      <c r="Q17" s="299"/>
      <c r="R17" s="95" t="str">
        <f t="shared" si="2"/>
        <v>NO</v>
      </c>
      <c r="S17" s="99" t="str">
        <f t="shared" si="3"/>
        <v>missing value</v>
      </c>
      <c r="T17" s="267">
        <f t="shared" si="4"/>
        <v>-9</v>
      </c>
      <c r="U17" s="208" t="str">
        <f t="shared" si="1"/>
        <v/>
      </c>
      <c r="V17" s="54"/>
      <c r="W17" s="47"/>
      <c r="X17" s="55"/>
      <c r="Y17" s="48"/>
      <c r="Z17" s="47"/>
      <c r="AA17" s="48"/>
      <c r="AB17" s="48"/>
      <c r="AC17" s="48"/>
      <c r="AD17" s="48"/>
      <c r="AE17" s="48"/>
    </row>
    <row r="18" spans="1:31">
      <c r="A18" s="419"/>
      <c r="B18" s="419"/>
      <c r="C18" s="220">
        <v>15</v>
      </c>
      <c r="D18" s="221">
        <v>3</v>
      </c>
      <c r="E18" s="221" t="s">
        <v>6</v>
      </c>
      <c r="F18" s="222" t="s">
        <v>8</v>
      </c>
      <c r="G18" s="222">
        <v>4</v>
      </c>
      <c r="H18" s="231">
        <v>4.9999999999999998E-8</v>
      </c>
      <c r="I18" s="223">
        <v>100</v>
      </c>
      <c r="J18" s="223">
        <v>380</v>
      </c>
      <c r="K18" s="223">
        <v>10</v>
      </c>
      <c r="L18" s="223">
        <v>10</v>
      </c>
      <c r="M18" s="127" t="s">
        <v>13</v>
      </c>
      <c r="N18" s="127">
        <f t="shared" si="5"/>
        <v>500</v>
      </c>
      <c r="O18" s="223">
        <v>1.5</v>
      </c>
      <c r="P18" s="224">
        <v>1</v>
      </c>
      <c r="Q18" s="299"/>
      <c r="R18" s="95" t="str">
        <f t="shared" si="2"/>
        <v>NO</v>
      </c>
      <c r="S18" s="99" t="str">
        <f t="shared" si="3"/>
        <v>missing value</v>
      </c>
      <c r="T18" s="267">
        <f t="shared" si="4"/>
        <v>-9</v>
      </c>
      <c r="U18" s="208" t="str">
        <f t="shared" si="1"/>
        <v/>
      </c>
      <c r="V18" s="54"/>
      <c r="W18" s="47"/>
      <c r="X18" s="55"/>
      <c r="Y18" s="46"/>
    </row>
    <row r="19" spans="1:31">
      <c r="A19" s="419"/>
      <c r="B19" s="419"/>
      <c r="C19" s="220">
        <v>16</v>
      </c>
      <c r="D19" s="221">
        <v>1</v>
      </c>
      <c r="E19" s="221" t="s">
        <v>6</v>
      </c>
      <c r="F19" s="222" t="s">
        <v>8</v>
      </c>
      <c r="G19" s="222">
        <v>5</v>
      </c>
      <c r="H19" s="231">
        <v>1.5799999999999999E-8</v>
      </c>
      <c r="I19" s="223">
        <v>100</v>
      </c>
      <c r="J19" s="223">
        <v>380</v>
      </c>
      <c r="K19" s="223">
        <v>10</v>
      </c>
      <c r="L19" s="223">
        <v>10</v>
      </c>
      <c r="M19" s="127" t="s">
        <v>13</v>
      </c>
      <c r="N19" s="127">
        <f t="shared" si="5"/>
        <v>500</v>
      </c>
      <c r="O19" s="223">
        <v>1.5</v>
      </c>
      <c r="P19" s="224">
        <v>1</v>
      </c>
      <c r="Q19" s="299"/>
      <c r="R19" s="95" t="str">
        <f t="shared" si="2"/>
        <v>NO</v>
      </c>
      <c r="S19" s="99" t="str">
        <f t="shared" si="3"/>
        <v>missing value</v>
      </c>
      <c r="T19" s="267">
        <f t="shared" si="4"/>
        <v>-9.5003129173815957</v>
      </c>
      <c r="U19" s="208" t="str">
        <f t="shared" si="1"/>
        <v/>
      </c>
      <c r="V19" s="54"/>
      <c r="W19" s="47"/>
      <c r="X19" s="55"/>
      <c r="Y19" s="46"/>
    </row>
    <row r="20" spans="1:31">
      <c r="A20" s="419"/>
      <c r="B20" s="419"/>
      <c r="C20" s="220">
        <v>17</v>
      </c>
      <c r="D20" s="221">
        <v>2</v>
      </c>
      <c r="E20" s="221" t="s">
        <v>6</v>
      </c>
      <c r="F20" s="222" t="s">
        <v>8</v>
      </c>
      <c r="G20" s="222">
        <v>5</v>
      </c>
      <c r="H20" s="231">
        <v>1.5799999999999999E-8</v>
      </c>
      <c r="I20" s="223">
        <v>100</v>
      </c>
      <c r="J20" s="223">
        <v>380</v>
      </c>
      <c r="K20" s="223">
        <v>10</v>
      </c>
      <c r="L20" s="223">
        <v>10</v>
      </c>
      <c r="M20" s="127" t="s">
        <v>13</v>
      </c>
      <c r="N20" s="127">
        <f t="shared" si="5"/>
        <v>500</v>
      </c>
      <c r="O20" s="223">
        <v>1.5</v>
      </c>
      <c r="P20" s="224">
        <v>1</v>
      </c>
      <c r="Q20" s="299"/>
      <c r="R20" s="95" t="str">
        <f t="shared" si="2"/>
        <v>NO</v>
      </c>
      <c r="S20" s="99" t="str">
        <f t="shared" si="3"/>
        <v>missing value</v>
      </c>
      <c r="T20" s="267">
        <f t="shared" si="4"/>
        <v>-9.5003129173815957</v>
      </c>
      <c r="U20" s="208" t="str">
        <f t="shared" si="1"/>
        <v/>
      </c>
      <c r="V20" s="54"/>
      <c r="W20" s="47"/>
      <c r="X20" s="55"/>
      <c r="Y20" s="46"/>
    </row>
    <row r="21" spans="1:31">
      <c r="A21" s="419"/>
      <c r="B21" s="419"/>
      <c r="C21" s="220">
        <v>18</v>
      </c>
      <c r="D21" s="221">
        <v>3</v>
      </c>
      <c r="E21" s="221" t="s">
        <v>6</v>
      </c>
      <c r="F21" s="222" t="s">
        <v>8</v>
      </c>
      <c r="G21" s="222">
        <v>5</v>
      </c>
      <c r="H21" s="231">
        <v>1.5799999999999999E-8</v>
      </c>
      <c r="I21" s="223">
        <v>100</v>
      </c>
      <c r="J21" s="223">
        <v>380</v>
      </c>
      <c r="K21" s="223">
        <v>10</v>
      </c>
      <c r="L21" s="223">
        <v>10</v>
      </c>
      <c r="M21" s="127" t="s">
        <v>13</v>
      </c>
      <c r="N21" s="127">
        <f t="shared" si="5"/>
        <v>500</v>
      </c>
      <c r="O21" s="223">
        <v>1.5</v>
      </c>
      <c r="P21" s="224">
        <v>1</v>
      </c>
      <c r="Q21" s="299"/>
      <c r="R21" s="95" t="str">
        <f t="shared" si="2"/>
        <v>NO</v>
      </c>
      <c r="S21" s="99" t="str">
        <f t="shared" si="3"/>
        <v>missing value</v>
      </c>
      <c r="T21" s="267">
        <f t="shared" si="4"/>
        <v>-9.5003129173815957</v>
      </c>
      <c r="U21" s="208" t="str">
        <f t="shared" si="1"/>
        <v/>
      </c>
      <c r="V21" s="54"/>
      <c r="W21" s="47"/>
      <c r="X21" s="55"/>
      <c r="Y21" s="46"/>
    </row>
    <row r="22" spans="1:31">
      <c r="A22" s="419"/>
      <c r="B22" s="419"/>
      <c r="C22" s="220">
        <v>19</v>
      </c>
      <c r="D22" s="221">
        <v>1</v>
      </c>
      <c r="E22" s="221" t="s">
        <v>6</v>
      </c>
      <c r="F22" s="222" t="s">
        <v>8</v>
      </c>
      <c r="G22" s="222">
        <v>6</v>
      </c>
      <c r="H22" s="231">
        <v>5.0000000000000001E-9</v>
      </c>
      <c r="I22" s="223">
        <v>100</v>
      </c>
      <c r="J22" s="223">
        <v>380</v>
      </c>
      <c r="K22" s="223">
        <v>10</v>
      </c>
      <c r="L22" s="223">
        <v>10</v>
      </c>
      <c r="M22" s="127" t="s">
        <v>13</v>
      </c>
      <c r="N22" s="127">
        <f t="shared" si="5"/>
        <v>500</v>
      </c>
      <c r="O22" s="223">
        <v>1.5</v>
      </c>
      <c r="P22" s="224">
        <v>1</v>
      </c>
      <c r="Q22" s="299"/>
      <c r="R22" s="95" t="str">
        <f t="shared" si="2"/>
        <v>NO</v>
      </c>
      <c r="S22" s="99" t="str">
        <f t="shared" si="3"/>
        <v>missing value</v>
      </c>
      <c r="T22" s="267">
        <f t="shared" si="4"/>
        <v>-10</v>
      </c>
      <c r="U22" s="208" t="str">
        <f t="shared" si="1"/>
        <v/>
      </c>
      <c r="V22" s="54"/>
      <c r="W22" s="47"/>
      <c r="X22" s="55"/>
      <c r="Y22" s="46"/>
    </row>
    <row r="23" spans="1:31">
      <c r="A23" s="419"/>
      <c r="B23" s="419"/>
      <c r="C23" s="220">
        <v>20</v>
      </c>
      <c r="D23" s="221">
        <v>2</v>
      </c>
      <c r="E23" s="221" t="s">
        <v>6</v>
      </c>
      <c r="F23" s="222" t="s">
        <v>8</v>
      </c>
      <c r="G23" s="222">
        <v>6</v>
      </c>
      <c r="H23" s="231">
        <v>5.0000000000000001E-9</v>
      </c>
      <c r="I23" s="223">
        <v>100</v>
      </c>
      <c r="J23" s="223">
        <v>380</v>
      </c>
      <c r="K23" s="223">
        <v>10</v>
      </c>
      <c r="L23" s="223">
        <v>10</v>
      </c>
      <c r="M23" s="127" t="s">
        <v>13</v>
      </c>
      <c r="N23" s="127">
        <f t="shared" si="5"/>
        <v>500</v>
      </c>
      <c r="O23" s="223">
        <v>1.5</v>
      </c>
      <c r="P23" s="224">
        <v>1</v>
      </c>
      <c r="Q23" s="299"/>
      <c r="R23" s="95" t="str">
        <f t="shared" si="2"/>
        <v>NO</v>
      </c>
      <c r="S23" s="99" t="str">
        <f t="shared" si="3"/>
        <v>missing value</v>
      </c>
      <c r="T23" s="267">
        <f t="shared" si="4"/>
        <v>-10</v>
      </c>
      <c r="U23" s="208" t="str">
        <f t="shared" si="1"/>
        <v/>
      </c>
      <c r="V23" s="54"/>
      <c r="W23" s="47"/>
      <c r="X23" s="55"/>
      <c r="Y23" s="46"/>
    </row>
    <row r="24" spans="1:31">
      <c r="A24" s="419"/>
      <c r="B24" s="419"/>
      <c r="C24" s="220">
        <v>21</v>
      </c>
      <c r="D24" s="221">
        <v>3</v>
      </c>
      <c r="E24" s="221" t="s">
        <v>6</v>
      </c>
      <c r="F24" s="222" t="s">
        <v>8</v>
      </c>
      <c r="G24" s="222">
        <v>6</v>
      </c>
      <c r="H24" s="231">
        <v>5.0000000000000001E-9</v>
      </c>
      <c r="I24" s="223">
        <v>100</v>
      </c>
      <c r="J24" s="223">
        <v>380</v>
      </c>
      <c r="K24" s="223">
        <v>10</v>
      </c>
      <c r="L24" s="223">
        <v>10</v>
      </c>
      <c r="M24" s="127" t="s">
        <v>13</v>
      </c>
      <c r="N24" s="127">
        <f t="shared" si="5"/>
        <v>500</v>
      </c>
      <c r="O24" s="223">
        <v>1.5</v>
      </c>
      <c r="P24" s="224">
        <v>1</v>
      </c>
      <c r="Q24" s="299"/>
      <c r="R24" s="95" t="str">
        <f t="shared" si="2"/>
        <v>NO</v>
      </c>
      <c r="S24" s="99" t="str">
        <f t="shared" si="3"/>
        <v>missing value</v>
      </c>
      <c r="T24" s="267">
        <f t="shared" si="4"/>
        <v>-10</v>
      </c>
      <c r="U24" s="208" t="str">
        <f t="shared" si="1"/>
        <v/>
      </c>
      <c r="V24" s="54"/>
      <c r="W24" s="47"/>
      <c r="X24" s="55"/>
      <c r="Y24" s="46"/>
    </row>
    <row r="25" spans="1:31">
      <c r="A25" s="419"/>
      <c r="B25" s="419"/>
      <c r="C25" s="220">
        <v>22</v>
      </c>
      <c r="D25" s="221">
        <v>1</v>
      </c>
      <c r="E25" s="221" t="s">
        <v>6</v>
      </c>
      <c r="F25" s="222" t="s">
        <v>8</v>
      </c>
      <c r="G25" s="222">
        <v>7</v>
      </c>
      <c r="H25" s="231">
        <v>5.0000000000000003E-10</v>
      </c>
      <c r="I25" s="223">
        <v>100</v>
      </c>
      <c r="J25" s="223">
        <v>380</v>
      </c>
      <c r="K25" s="223">
        <v>10</v>
      </c>
      <c r="L25" s="223">
        <v>10</v>
      </c>
      <c r="M25" s="127" t="s">
        <v>13</v>
      </c>
      <c r="N25" s="127">
        <f t="shared" si="5"/>
        <v>500</v>
      </c>
      <c r="O25" s="223">
        <v>1.5</v>
      </c>
      <c r="P25" s="224">
        <v>1</v>
      </c>
      <c r="Q25" s="299"/>
      <c r="R25" s="95" t="str">
        <f t="shared" si="2"/>
        <v>NO</v>
      </c>
      <c r="S25" s="99" t="str">
        <f t="shared" si="3"/>
        <v>missing value</v>
      </c>
      <c r="T25" s="267">
        <f t="shared" si="4"/>
        <v>-11</v>
      </c>
      <c r="U25" s="208" t="str">
        <f t="shared" si="1"/>
        <v/>
      </c>
      <c r="V25" s="54"/>
      <c r="W25" s="47"/>
      <c r="X25" s="55"/>
      <c r="Y25" s="46"/>
    </row>
    <row r="26" spans="1:31">
      <c r="A26" s="419"/>
      <c r="B26" s="419"/>
      <c r="C26" s="220">
        <v>23</v>
      </c>
      <c r="D26" s="221">
        <v>2</v>
      </c>
      <c r="E26" s="221" t="s">
        <v>6</v>
      </c>
      <c r="F26" s="222" t="s">
        <v>8</v>
      </c>
      <c r="G26" s="222">
        <v>7</v>
      </c>
      <c r="H26" s="231">
        <v>5.0000000000000003E-10</v>
      </c>
      <c r="I26" s="223">
        <v>100</v>
      </c>
      <c r="J26" s="223">
        <v>380</v>
      </c>
      <c r="K26" s="223">
        <v>10</v>
      </c>
      <c r="L26" s="223">
        <v>10</v>
      </c>
      <c r="M26" s="127" t="s">
        <v>13</v>
      </c>
      <c r="N26" s="127">
        <f t="shared" si="5"/>
        <v>500</v>
      </c>
      <c r="O26" s="223">
        <v>1.5</v>
      </c>
      <c r="P26" s="224">
        <v>1</v>
      </c>
      <c r="Q26" s="299"/>
      <c r="R26" s="95" t="str">
        <f t="shared" si="2"/>
        <v>NO</v>
      </c>
      <c r="S26" s="99" t="str">
        <f t="shared" si="3"/>
        <v>missing value</v>
      </c>
      <c r="T26" s="267">
        <f t="shared" si="4"/>
        <v>-11</v>
      </c>
      <c r="U26" s="208" t="str">
        <f t="shared" si="1"/>
        <v/>
      </c>
      <c r="V26" s="54"/>
      <c r="W26" s="47"/>
      <c r="X26" s="55"/>
      <c r="Y26" s="46"/>
    </row>
    <row r="27" spans="1:31" ht="13.5" thickBot="1">
      <c r="A27" s="419"/>
      <c r="B27" s="419"/>
      <c r="C27" s="225">
        <v>24</v>
      </c>
      <c r="D27" s="226">
        <v>3</v>
      </c>
      <c r="E27" s="226" t="s">
        <v>6</v>
      </c>
      <c r="F27" s="227" t="s">
        <v>8</v>
      </c>
      <c r="G27" s="227">
        <v>7</v>
      </c>
      <c r="H27" s="233">
        <v>5.0000000000000003E-10</v>
      </c>
      <c r="I27" s="228">
        <v>100</v>
      </c>
      <c r="J27" s="228">
        <v>380</v>
      </c>
      <c r="K27" s="228">
        <v>10</v>
      </c>
      <c r="L27" s="228">
        <v>10</v>
      </c>
      <c r="M27" s="372" t="s">
        <v>13</v>
      </c>
      <c r="N27" s="129">
        <f>SUM(I27:M27)</f>
        <v>500</v>
      </c>
      <c r="O27" s="228">
        <v>1.5</v>
      </c>
      <c r="P27" s="229">
        <v>1</v>
      </c>
      <c r="Q27" s="300"/>
      <c r="R27" s="97" t="str">
        <f t="shared" si="2"/>
        <v>NO</v>
      </c>
      <c r="S27" s="98" t="str">
        <f t="shared" si="3"/>
        <v>missing value</v>
      </c>
      <c r="T27" s="269">
        <f t="shared" si="4"/>
        <v>-11</v>
      </c>
      <c r="U27" s="209" t="str">
        <f t="shared" si="1"/>
        <v/>
      </c>
      <c r="V27" s="54"/>
      <c r="W27" s="47"/>
      <c r="X27" s="55"/>
      <c r="Y27" s="46"/>
    </row>
    <row r="28" spans="1:31">
      <c r="A28" s="420"/>
      <c r="B28" s="420"/>
      <c r="C28" s="234">
        <v>25</v>
      </c>
      <c r="D28" s="235">
        <v>1</v>
      </c>
      <c r="E28" s="216" t="s">
        <v>26</v>
      </c>
      <c r="F28" s="217" t="s">
        <v>7</v>
      </c>
      <c r="G28" s="236">
        <v>1</v>
      </c>
      <c r="H28" s="237">
        <v>0.05</v>
      </c>
      <c r="I28" s="218">
        <v>100</v>
      </c>
      <c r="J28" s="218">
        <v>380</v>
      </c>
      <c r="K28" s="218">
        <v>10</v>
      </c>
      <c r="L28" s="218">
        <v>10</v>
      </c>
      <c r="M28" s="125" t="s">
        <v>13</v>
      </c>
      <c r="N28" s="125">
        <f>SUM(I28:M28)</f>
        <v>500</v>
      </c>
      <c r="O28" s="218">
        <v>1.5</v>
      </c>
      <c r="P28" s="219">
        <v>1</v>
      </c>
      <c r="Q28" s="298"/>
      <c r="R28" s="93" t="str">
        <f t="shared" si="2"/>
        <v>NO</v>
      </c>
      <c r="S28" s="94" t="str">
        <f t="shared" si="3"/>
        <v>missing value</v>
      </c>
      <c r="T28" s="270">
        <f t="shared" si="4"/>
        <v>-3</v>
      </c>
      <c r="U28" s="207" t="str">
        <f t="shared" si="1"/>
        <v/>
      </c>
      <c r="V28" s="54"/>
      <c r="W28" s="47"/>
      <c r="X28" s="55"/>
      <c r="Y28" s="46"/>
    </row>
    <row r="29" spans="1:31">
      <c r="A29" s="420"/>
      <c r="B29" s="420"/>
      <c r="C29" s="238">
        <v>26</v>
      </c>
      <c r="D29" s="239">
        <v>2</v>
      </c>
      <c r="E29" s="221" t="s">
        <v>26</v>
      </c>
      <c r="F29" s="222" t="s">
        <v>7</v>
      </c>
      <c r="G29" s="240">
        <v>1</v>
      </c>
      <c r="H29" s="232">
        <v>0.05</v>
      </c>
      <c r="I29" s="223">
        <v>100</v>
      </c>
      <c r="J29" s="223">
        <v>380</v>
      </c>
      <c r="K29" s="223">
        <v>10</v>
      </c>
      <c r="L29" s="223">
        <v>10</v>
      </c>
      <c r="M29" s="127" t="s">
        <v>13</v>
      </c>
      <c r="N29" s="127">
        <f>SUM(I29:M29)</f>
        <v>500</v>
      </c>
      <c r="O29" s="223">
        <v>1.5</v>
      </c>
      <c r="P29" s="224">
        <v>1</v>
      </c>
      <c r="Q29" s="299"/>
      <c r="R29" s="95" t="str">
        <f t="shared" si="2"/>
        <v>NO</v>
      </c>
      <c r="S29" s="99" t="str">
        <f t="shared" si="3"/>
        <v>missing value</v>
      </c>
      <c r="T29" s="271">
        <f t="shared" si="4"/>
        <v>-3</v>
      </c>
      <c r="U29" s="208" t="str">
        <f t="shared" si="1"/>
        <v/>
      </c>
      <c r="V29" s="54"/>
      <c r="W29" s="47"/>
      <c r="X29" s="55"/>
      <c r="Y29" s="46"/>
    </row>
    <row r="30" spans="1:31">
      <c r="A30" s="420"/>
      <c r="B30" s="420"/>
      <c r="C30" s="238">
        <v>27</v>
      </c>
      <c r="D30" s="239">
        <v>3</v>
      </c>
      <c r="E30" s="221" t="s">
        <v>26</v>
      </c>
      <c r="F30" s="222" t="s">
        <v>7</v>
      </c>
      <c r="G30" s="240">
        <v>1</v>
      </c>
      <c r="H30" s="232">
        <v>0.05</v>
      </c>
      <c r="I30" s="223">
        <v>100</v>
      </c>
      <c r="J30" s="223">
        <v>380</v>
      </c>
      <c r="K30" s="223">
        <v>10</v>
      </c>
      <c r="L30" s="223">
        <v>10</v>
      </c>
      <c r="M30" s="127" t="s">
        <v>13</v>
      </c>
      <c r="N30" s="127">
        <f t="shared" ref="N30:N50" si="6">SUM(I30:M30)</f>
        <v>500</v>
      </c>
      <c r="O30" s="223">
        <v>1.5</v>
      </c>
      <c r="P30" s="224">
        <v>1</v>
      </c>
      <c r="Q30" s="299"/>
      <c r="R30" s="95" t="str">
        <f t="shared" si="2"/>
        <v>NO</v>
      </c>
      <c r="S30" s="99" t="str">
        <f t="shared" si="3"/>
        <v>missing value</v>
      </c>
      <c r="T30" s="271">
        <f t="shared" si="4"/>
        <v>-3</v>
      </c>
      <c r="U30" s="208" t="str">
        <f t="shared" si="1"/>
        <v/>
      </c>
      <c r="V30" s="54"/>
      <c r="W30" s="47"/>
      <c r="X30" s="55"/>
      <c r="Y30" s="46"/>
    </row>
    <row r="31" spans="1:31">
      <c r="A31" s="420"/>
      <c r="B31" s="420"/>
      <c r="C31" s="238">
        <v>28</v>
      </c>
      <c r="D31" s="239">
        <v>1</v>
      </c>
      <c r="E31" s="221" t="s">
        <v>26</v>
      </c>
      <c r="F31" s="222" t="s">
        <v>7</v>
      </c>
      <c r="G31" s="240">
        <v>2</v>
      </c>
      <c r="H31" s="232">
        <v>5.0000000000000001E-3</v>
      </c>
      <c r="I31" s="223">
        <v>100</v>
      </c>
      <c r="J31" s="223">
        <v>380</v>
      </c>
      <c r="K31" s="223">
        <v>10</v>
      </c>
      <c r="L31" s="223">
        <v>10</v>
      </c>
      <c r="M31" s="127" t="s">
        <v>13</v>
      </c>
      <c r="N31" s="127">
        <f t="shared" si="6"/>
        <v>500</v>
      </c>
      <c r="O31" s="223">
        <v>1.5</v>
      </c>
      <c r="P31" s="224">
        <v>1</v>
      </c>
      <c r="Q31" s="299"/>
      <c r="R31" s="95" t="str">
        <f t="shared" si="2"/>
        <v>NO</v>
      </c>
      <c r="S31" s="99" t="str">
        <f t="shared" si="3"/>
        <v>missing value</v>
      </c>
      <c r="T31" s="271">
        <f t="shared" si="4"/>
        <v>-4</v>
      </c>
      <c r="U31" s="208" t="str">
        <f t="shared" si="1"/>
        <v/>
      </c>
      <c r="V31" s="54"/>
      <c r="W31" s="47"/>
      <c r="X31" s="55"/>
      <c r="Y31" s="46"/>
    </row>
    <row r="32" spans="1:31">
      <c r="A32" s="420"/>
      <c r="B32" s="420"/>
      <c r="C32" s="238">
        <v>29</v>
      </c>
      <c r="D32" s="239">
        <v>2</v>
      </c>
      <c r="E32" s="221" t="s">
        <v>26</v>
      </c>
      <c r="F32" s="222" t="s">
        <v>7</v>
      </c>
      <c r="G32" s="240">
        <v>2</v>
      </c>
      <c r="H32" s="232">
        <v>5.0000000000000001E-3</v>
      </c>
      <c r="I32" s="223">
        <v>100</v>
      </c>
      <c r="J32" s="223">
        <v>380</v>
      </c>
      <c r="K32" s="223">
        <v>10</v>
      </c>
      <c r="L32" s="223">
        <v>10</v>
      </c>
      <c r="M32" s="127" t="s">
        <v>13</v>
      </c>
      <c r="N32" s="127">
        <f t="shared" si="6"/>
        <v>500</v>
      </c>
      <c r="O32" s="223">
        <v>1.5</v>
      </c>
      <c r="P32" s="224">
        <v>1</v>
      </c>
      <c r="Q32" s="299"/>
      <c r="R32" s="95" t="str">
        <f t="shared" si="2"/>
        <v>NO</v>
      </c>
      <c r="S32" s="99" t="str">
        <f t="shared" si="3"/>
        <v>missing value</v>
      </c>
      <c r="T32" s="271">
        <f t="shared" si="4"/>
        <v>-4</v>
      </c>
      <c r="U32" s="208" t="str">
        <f t="shared" si="1"/>
        <v/>
      </c>
      <c r="V32" s="54"/>
      <c r="W32" s="47"/>
      <c r="X32" s="55"/>
      <c r="Y32" s="46"/>
    </row>
    <row r="33" spans="1:25">
      <c r="A33" s="420"/>
      <c r="B33" s="420"/>
      <c r="C33" s="238">
        <v>30</v>
      </c>
      <c r="D33" s="239">
        <v>3</v>
      </c>
      <c r="E33" s="221" t="s">
        <v>26</v>
      </c>
      <c r="F33" s="222" t="s">
        <v>7</v>
      </c>
      <c r="G33" s="240">
        <v>2</v>
      </c>
      <c r="H33" s="232">
        <v>5.0000000000000001E-3</v>
      </c>
      <c r="I33" s="223">
        <v>100</v>
      </c>
      <c r="J33" s="223">
        <v>380</v>
      </c>
      <c r="K33" s="223">
        <v>10</v>
      </c>
      <c r="L33" s="223">
        <v>10</v>
      </c>
      <c r="M33" s="127" t="s">
        <v>13</v>
      </c>
      <c r="N33" s="127">
        <f t="shared" si="6"/>
        <v>500</v>
      </c>
      <c r="O33" s="223">
        <v>1.5</v>
      </c>
      <c r="P33" s="224">
        <v>1</v>
      </c>
      <c r="Q33" s="299"/>
      <c r="R33" s="95" t="str">
        <f t="shared" si="2"/>
        <v>NO</v>
      </c>
      <c r="S33" s="99" t="str">
        <f t="shared" si="3"/>
        <v>missing value</v>
      </c>
      <c r="T33" s="271">
        <f t="shared" si="4"/>
        <v>-4</v>
      </c>
      <c r="U33" s="208" t="str">
        <f t="shared" si="1"/>
        <v/>
      </c>
      <c r="V33" s="54"/>
      <c r="W33" s="47"/>
      <c r="X33" s="55"/>
      <c r="Y33" s="46"/>
    </row>
    <row r="34" spans="1:25">
      <c r="A34" s="420"/>
      <c r="B34" s="420"/>
      <c r="C34" s="238">
        <v>31</v>
      </c>
      <c r="D34" s="239">
        <v>1</v>
      </c>
      <c r="E34" s="221" t="s">
        <v>26</v>
      </c>
      <c r="F34" s="222" t="s">
        <v>7</v>
      </c>
      <c r="G34" s="240">
        <v>3</v>
      </c>
      <c r="H34" s="232">
        <v>5.0000000000000001E-4</v>
      </c>
      <c r="I34" s="223">
        <v>100</v>
      </c>
      <c r="J34" s="223">
        <v>380</v>
      </c>
      <c r="K34" s="223">
        <v>10</v>
      </c>
      <c r="L34" s="223">
        <v>10</v>
      </c>
      <c r="M34" s="127" t="s">
        <v>13</v>
      </c>
      <c r="N34" s="127">
        <f t="shared" si="6"/>
        <v>500</v>
      </c>
      <c r="O34" s="223">
        <v>1.5</v>
      </c>
      <c r="P34" s="224">
        <v>1</v>
      </c>
      <c r="Q34" s="299"/>
      <c r="R34" s="95" t="str">
        <f t="shared" si="2"/>
        <v>NO</v>
      </c>
      <c r="S34" s="99" t="str">
        <f t="shared" si="3"/>
        <v>missing value</v>
      </c>
      <c r="T34" s="271">
        <f t="shared" si="4"/>
        <v>-5</v>
      </c>
      <c r="U34" s="208" t="str">
        <f t="shared" si="1"/>
        <v/>
      </c>
      <c r="V34" s="54"/>
      <c r="W34" s="47"/>
      <c r="X34" s="55"/>
      <c r="Y34" s="46"/>
    </row>
    <row r="35" spans="1:25">
      <c r="A35" s="420"/>
      <c r="B35" s="420"/>
      <c r="C35" s="238">
        <v>32</v>
      </c>
      <c r="D35" s="239">
        <v>2</v>
      </c>
      <c r="E35" s="221" t="s">
        <v>26</v>
      </c>
      <c r="F35" s="222" t="s">
        <v>7</v>
      </c>
      <c r="G35" s="240">
        <v>3</v>
      </c>
      <c r="H35" s="232">
        <v>5.0000000000000001E-4</v>
      </c>
      <c r="I35" s="223">
        <v>100</v>
      </c>
      <c r="J35" s="223">
        <v>380</v>
      </c>
      <c r="K35" s="223">
        <v>10</v>
      </c>
      <c r="L35" s="223">
        <v>10</v>
      </c>
      <c r="M35" s="127" t="s">
        <v>13</v>
      </c>
      <c r="N35" s="127">
        <f t="shared" si="6"/>
        <v>500</v>
      </c>
      <c r="O35" s="223">
        <v>1.5</v>
      </c>
      <c r="P35" s="224">
        <v>1</v>
      </c>
      <c r="Q35" s="299"/>
      <c r="R35" s="95" t="str">
        <f t="shared" si="2"/>
        <v>NO</v>
      </c>
      <c r="S35" s="99" t="str">
        <f t="shared" si="3"/>
        <v>missing value</v>
      </c>
      <c r="T35" s="271">
        <f t="shared" si="4"/>
        <v>-5</v>
      </c>
      <c r="U35" s="208" t="str">
        <f t="shared" si="1"/>
        <v/>
      </c>
      <c r="V35" s="54"/>
      <c r="W35" s="47"/>
      <c r="X35" s="55"/>
      <c r="Y35" s="46"/>
    </row>
    <row r="36" spans="1:25">
      <c r="A36" s="420"/>
      <c r="B36" s="420"/>
      <c r="C36" s="238">
        <v>33</v>
      </c>
      <c r="D36" s="239">
        <v>3</v>
      </c>
      <c r="E36" s="221" t="s">
        <v>26</v>
      </c>
      <c r="F36" s="222" t="s">
        <v>7</v>
      </c>
      <c r="G36" s="240">
        <v>3</v>
      </c>
      <c r="H36" s="232">
        <v>5.0000000000000001E-4</v>
      </c>
      <c r="I36" s="223">
        <v>100</v>
      </c>
      <c r="J36" s="223">
        <v>380</v>
      </c>
      <c r="K36" s="223">
        <v>10</v>
      </c>
      <c r="L36" s="223">
        <v>10</v>
      </c>
      <c r="M36" s="127" t="s">
        <v>13</v>
      </c>
      <c r="N36" s="127">
        <f t="shared" si="6"/>
        <v>500</v>
      </c>
      <c r="O36" s="223">
        <v>1.5</v>
      </c>
      <c r="P36" s="224">
        <v>1</v>
      </c>
      <c r="Q36" s="299"/>
      <c r="R36" s="95" t="str">
        <f t="shared" si="2"/>
        <v>NO</v>
      </c>
      <c r="S36" s="99" t="str">
        <f t="shared" si="3"/>
        <v>missing value</v>
      </c>
      <c r="T36" s="271">
        <f t="shared" si="4"/>
        <v>-5</v>
      </c>
      <c r="U36" s="208" t="str">
        <f t="shared" ref="U36:U67" si="7">IF(R36&lt;&gt;"NO",(O36/P36)*Q36,"")</f>
        <v/>
      </c>
      <c r="V36" s="54"/>
      <c r="W36" s="47"/>
      <c r="X36" s="55"/>
      <c r="Y36" s="46"/>
    </row>
    <row r="37" spans="1:25">
      <c r="A37" s="420"/>
      <c r="B37" s="420"/>
      <c r="C37" s="238">
        <v>34</v>
      </c>
      <c r="D37" s="221">
        <v>1</v>
      </c>
      <c r="E37" s="221" t="s">
        <v>26</v>
      </c>
      <c r="F37" s="222" t="s">
        <v>7</v>
      </c>
      <c r="G37" s="222">
        <v>4</v>
      </c>
      <c r="H37" s="231">
        <v>5.0000000000000002E-5</v>
      </c>
      <c r="I37" s="223">
        <v>100</v>
      </c>
      <c r="J37" s="223">
        <v>380</v>
      </c>
      <c r="K37" s="223">
        <v>10</v>
      </c>
      <c r="L37" s="223">
        <v>10</v>
      </c>
      <c r="M37" s="127" t="s">
        <v>13</v>
      </c>
      <c r="N37" s="127">
        <f t="shared" si="6"/>
        <v>500</v>
      </c>
      <c r="O37" s="223">
        <v>1.5</v>
      </c>
      <c r="P37" s="224">
        <v>1</v>
      </c>
      <c r="Q37" s="299"/>
      <c r="R37" s="95" t="str">
        <f t="shared" si="2"/>
        <v>NO</v>
      </c>
      <c r="S37" s="99" t="str">
        <f t="shared" si="3"/>
        <v>missing value</v>
      </c>
      <c r="T37" s="271">
        <f t="shared" si="4"/>
        <v>-6</v>
      </c>
      <c r="U37" s="208" t="str">
        <f t="shared" si="7"/>
        <v/>
      </c>
      <c r="V37" s="54"/>
      <c r="W37" s="47"/>
      <c r="X37" s="55"/>
      <c r="Y37" s="46"/>
    </row>
    <row r="38" spans="1:25">
      <c r="A38" s="420"/>
      <c r="B38" s="420"/>
      <c r="C38" s="238">
        <v>35</v>
      </c>
      <c r="D38" s="221">
        <v>2</v>
      </c>
      <c r="E38" s="221" t="s">
        <v>26</v>
      </c>
      <c r="F38" s="222" t="s">
        <v>7</v>
      </c>
      <c r="G38" s="222">
        <v>4</v>
      </c>
      <c r="H38" s="231">
        <v>5.0000000000000002E-5</v>
      </c>
      <c r="I38" s="223">
        <v>100</v>
      </c>
      <c r="J38" s="223">
        <v>380</v>
      </c>
      <c r="K38" s="223">
        <v>10</v>
      </c>
      <c r="L38" s="223">
        <v>10</v>
      </c>
      <c r="M38" s="127" t="s">
        <v>13</v>
      </c>
      <c r="N38" s="127">
        <f t="shared" si="6"/>
        <v>500</v>
      </c>
      <c r="O38" s="223">
        <v>1.5</v>
      </c>
      <c r="P38" s="224">
        <v>1</v>
      </c>
      <c r="Q38" s="299"/>
      <c r="R38" s="95" t="str">
        <f t="shared" si="2"/>
        <v>NO</v>
      </c>
      <c r="S38" s="99" t="str">
        <f t="shared" si="3"/>
        <v>missing value</v>
      </c>
      <c r="T38" s="271">
        <f t="shared" si="4"/>
        <v>-6</v>
      </c>
      <c r="U38" s="208" t="str">
        <f t="shared" si="7"/>
        <v/>
      </c>
      <c r="V38" s="54"/>
      <c r="W38" s="47"/>
      <c r="X38" s="55"/>
      <c r="Y38" s="46"/>
    </row>
    <row r="39" spans="1:25">
      <c r="A39" s="420"/>
      <c r="B39" s="420"/>
      <c r="C39" s="238">
        <v>36</v>
      </c>
      <c r="D39" s="221">
        <v>3</v>
      </c>
      <c r="E39" s="221" t="s">
        <v>26</v>
      </c>
      <c r="F39" s="222" t="s">
        <v>7</v>
      </c>
      <c r="G39" s="222">
        <v>4</v>
      </c>
      <c r="H39" s="231">
        <v>5.0000000000000002E-5</v>
      </c>
      <c r="I39" s="223">
        <v>100</v>
      </c>
      <c r="J39" s="223">
        <v>380</v>
      </c>
      <c r="K39" s="223">
        <v>10</v>
      </c>
      <c r="L39" s="223">
        <v>10</v>
      </c>
      <c r="M39" s="127" t="s">
        <v>13</v>
      </c>
      <c r="N39" s="127">
        <f t="shared" si="6"/>
        <v>500</v>
      </c>
      <c r="O39" s="223">
        <v>1.5</v>
      </c>
      <c r="P39" s="224">
        <v>1</v>
      </c>
      <c r="Q39" s="299"/>
      <c r="R39" s="95" t="str">
        <f t="shared" si="2"/>
        <v>NO</v>
      </c>
      <c r="S39" s="99" t="str">
        <f t="shared" si="3"/>
        <v>missing value</v>
      </c>
      <c r="T39" s="271">
        <f t="shared" si="4"/>
        <v>-6</v>
      </c>
      <c r="U39" s="208" t="str">
        <f t="shared" si="7"/>
        <v/>
      </c>
      <c r="V39" s="54"/>
      <c r="W39" s="47"/>
      <c r="X39" s="55"/>
      <c r="Y39" s="46"/>
    </row>
    <row r="40" spans="1:25">
      <c r="A40" s="420"/>
      <c r="B40" s="420"/>
      <c r="C40" s="238">
        <v>37</v>
      </c>
      <c r="D40" s="239">
        <v>1</v>
      </c>
      <c r="E40" s="221" t="s">
        <v>26</v>
      </c>
      <c r="F40" s="222" t="s">
        <v>7</v>
      </c>
      <c r="G40" s="240">
        <v>5</v>
      </c>
      <c r="H40" s="232">
        <v>5.0000000000000004E-6</v>
      </c>
      <c r="I40" s="223">
        <v>100</v>
      </c>
      <c r="J40" s="223">
        <v>380</v>
      </c>
      <c r="K40" s="223">
        <v>10</v>
      </c>
      <c r="L40" s="223">
        <v>10</v>
      </c>
      <c r="M40" s="127" t="s">
        <v>13</v>
      </c>
      <c r="N40" s="127">
        <f t="shared" si="6"/>
        <v>500</v>
      </c>
      <c r="O40" s="223">
        <v>1.5</v>
      </c>
      <c r="P40" s="224">
        <v>1</v>
      </c>
      <c r="Q40" s="299"/>
      <c r="R40" s="95" t="str">
        <f t="shared" si="2"/>
        <v>NO</v>
      </c>
      <c r="S40" s="99" t="str">
        <f t="shared" si="3"/>
        <v>missing value</v>
      </c>
      <c r="T40" s="271">
        <f t="shared" si="4"/>
        <v>-7</v>
      </c>
      <c r="U40" s="208" t="str">
        <f t="shared" si="7"/>
        <v/>
      </c>
      <c r="V40" s="54"/>
      <c r="W40" s="47"/>
      <c r="X40" s="47"/>
      <c r="Y40" s="46"/>
    </row>
    <row r="41" spans="1:25">
      <c r="A41" s="420"/>
      <c r="B41" s="420"/>
      <c r="C41" s="238">
        <v>38</v>
      </c>
      <c r="D41" s="239">
        <v>2</v>
      </c>
      <c r="E41" s="221" t="s">
        <v>26</v>
      </c>
      <c r="F41" s="222" t="s">
        <v>7</v>
      </c>
      <c r="G41" s="240">
        <v>5</v>
      </c>
      <c r="H41" s="232">
        <v>5.0000000000000004E-6</v>
      </c>
      <c r="I41" s="223">
        <v>100</v>
      </c>
      <c r="J41" s="223">
        <v>380</v>
      </c>
      <c r="K41" s="223">
        <v>10</v>
      </c>
      <c r="L41" s="223">
        <v>10</v>
      </c>
      <c r="M41" s="127" t="s">
        <v>13</v>
      </c>
      <c r="N41" s="127">
        <f t="shared" si="6"/>
        <v>500</v>
      </c>
      <c r="O41" s="223">
        <v>1.5</v>
      </c>
      <c r="P41" s="224">
        <v>1</v>
      </c>
      <c r="Q41" s="299"/>
      <c r="R41" s="95" t="str">
        <f t="shared" si="2"/>
        <v>NO</v>
      </c>
      <c r="S41" s="99" t="str">
        <f t="shared" si="3"/>
        <v>missing value</v>
      </c>
      <c r="T41" s="271">
        <f t="shared" si="4"/>
        <v>-7</v>
      </c>
      <c r="U41" s="208" t="str">
        <f t="shared" si="7"/>
        <v/>
      </c>
      <c r="V41" s="54"/>
      <c r="W41" s="47"/>
      <c r="X41" s="55"/>
      <c r="Y41" s="46"/>
    </row>
    <row r="42" spans="1:25">
      <c r="A42" s="420"/>
      <c r="B42" s="420"/>
      <c r="C42" s="238">
        <v>39</v>
      </c>
      <c r="D42" s="239">
        <v>3</v>
      </c>
      <c r="E42" s="221" t="s">
        <v>26</v>
      </c>
      <c r="F42" s="222" t="s">
        <v>7</v>
      </c>
      <c r="G42" s="240">
        <v>5</v>
      </c>
      <c r="H42" s="232">
        <v>5.0000000000000004E-6</v>
      </c>
      <c r="I42" s="223">
        <v>100</v>
      </c>
      <c r="J42" s="223">
        <v>380</v>
      </c>
      <c r="K42" s="223">
        <v>10</v>
      </c>
      <c r="L42" s="223">
        <v>10</v>
      </c>
      <c r="M42" s="127" t="s">
        <v>13</v>
      </c>
      <c r="N42" s="127">
        <f t="shared" si="6"/>
        <v>500</v>
      </c>
      <c r="O42" s="223">
        <v>1.5</v>
      </c>
      <c r="P42" s="224">
        <v>1</v>
      </c>
      <c r="Q42" s="299"/>
      <c r="R42" s="95" t="str">
        <f t="shared" si="2"/>
        <v>NO</v>
      </c>
      <c r="S42" s="99" t="str">
        <f t="shared" si="3"/>
        <v>missing value</v>
      </c>
      <c r="T42" s="271">
        <f t="shared" si="4"/>
        <v>-7</v>
      </c>
      <c r="U42" s="208" t="str">
        <f t="shared" si="7"/>
        <v/>
      </c>
      <c r="V42" s="54"/>
      <c r="W42" s="47"/>
      <c r="X42" s="55"/>
      <c r="Y42" s="46"/>
    </row>
    <row r="43" spans="1:25" ht="12.75" customHeight="1">
      <c r="A43" s="420"/>
      <c r="B43" s="420"/>
      <c r="C43" s="238">
        <v>40</v>
      </c>
      <c r="D43" s="239">
        <v>1</v>
      </c>
      <c r="E43" s="221" t="s">
        <v>26</v>
      </c>
      <c r="F43" s="222" t="s">
        <v>7</v>
      </c>
      <c r="G43" s="240">
        <v>6</v>
      </c>
      <c r="H43" s="232">
        <v>4.9999999999999998E-7</v>
      </c>
      <c r="I43" s="223">
        <v>100</v>
      </c>
      <c r="J43" s="223">
        <v>380</v>
      </c>
      <c r="K43" s="223">
        <v>10</v>
      </c>
      <c r="L43" s="223">
        <v>10</v>
      </c>
      <c r="M43" s="127" t="s">
        <v>13</v>
      </c>
      <c r="N43" s="127">
        <f t="shared" si="6"/>
        <v>500</v>
      </c>
      <c r="O43" s="223">
        <v>1.5</v>
      </c>
      <c r="P43" s="224">
        <v>1</v>
      </c>
      <c r="Q43" s="299"/>
      <c r="R43" s="95" t="str">
        <f t="shared" si="2"/>
        <v>NO</v>
      </c>
      <c r="S43" s="99" t="str">
        <f t="shared" si="3"/>
        <v>missing value</v>
      </c>
      <c r="T43" s="271">
        <f t="shared" si="4"/>
        <v>-8</v>
      </c>
      <c r="U43" s="208" t="str">
        <f t="shared" si="7"/>
        <v/>
      </c>
      <c r="V43" s="54"/>
      <c r="W43" s="47"/>
      <c r="X43" s="55"/>
      <c r="Y43" s="46"/>
    </row>
    <row r="44" spans="1:25">
      <c r="A44" s="420"/>
      <c r="B44" s="420"/>
      <c r="C44" s="238">
        <v>41</v>
      </c>
      <c r="D44" s="239">
        <v>2</v>
      </c>
      <c r="E44" s="221" t="s">
        <v>26</v>
      </c>
      <c r="F44" s="222" t="s">
        <v>7</v>
      </c>
      <c r="G44" s="240">
        <v>6</v>
      </c>
      <c r="H44" s="232">
        <v>4.9999999999999998E-7</v>
      </c>
      <c r="I44" s="223">
        <v>100</v>
      </c>
      <c r="J44" s="223">
        <v>380</v>
      </c>
      <c r="K44" s="223">
        <v>10</v>
      </c>
      <c r="L44" s="223">
        <v>10</v>
      </c>
      <c r="M44" s="127" t="s">
        <v>13</v>
      </c>
      <c r="N44" s="127">
        <f t="shared" si="6"/>
        <v>500</v>
      </c>
      <c r="O44" s="223">
        <v>1.5</v>
      </c>
      <c r="P44" s="224">
        <v>1</v>
      </c>
      <c r="Q44" s="299"/>
      <c r="R44" s="95" t="str">
        <f t="shared" si="2"/>
        <v>NO</v>
      </c>
      <c r="S44" s="99" t="str">
        <f t="shared" si="3"/>
        <v>missing value</v>
      </c>
      <c r="T44" s="271">
        <f t="shared" si="4"/>
        <v>-8</v>
      </c>
      <c r="U44" s="208" t="str">
        <f t="shared" si="7"/>
        <v/>
      </c>
      <c r="V44" s="54"/>
      <c r="W44" s="47"/>
      <c r="X44" s="55"/>
      <c r="Y44" s="46"/>
    </row>
    <row r="45" spans="1:25" ht="12.75" customHeight="1">
      <c r="A45" s="420"/>
      <c r="B45" s="420"/>
      <c r="C45" s="238">
        <v>42</v>
      </c>
      <c r="D45" s="239">
        <v>3</v>
      </c>
      <c r="E45" s="221" t="s">
        <v>26</v>
      </c>
      <c r="F45" s="222" t="s">
        <v>7</v>
      </c>
      <c r="G45" s="240">
        <v>6</v>
      </c>
      <c r="H45" s="232">
        <v>4.9999999999999998E-7</v>
      </c>
      <c r="I45" s="223">
        <v>100</v>
      </c>
      <c r="J45" s="223">
        <v>380</v>
      </c>
      <c r="K45" s="223">
        <v>10</v>
      </c>
      <c r="L45" s="223">
        <v>10</v>
      </c>
      <c r="M45" s="127" t="s">
        <v>13</v>
      </c>
      <c r="N45" s="127">
        <f t="shared" si="6"/>
        <v>500</v>
      </c>
      <c r="O45" s="223">
        <v>1.5</v>
      </c>
      <c r="P45" s="224">
        <v>1</v>
      </c>
      <c r="Q45" s="299"/>
      <c r="R45" s="95" t="str">
        <f t="shared" si="2"/>
        <v>NO</v>
      </c>
      <c r="S45" s="99" t="str">
        <f t="shared" si="3"/>
        <v>missing value</v>
      </c>
      <c r="T45" s="271">
        <f t="shared" si="4"/>
        <v>-8</v>
      </c>
      <c r="U45" s="208" t="str">
        <f t="shared" si="7"/>
        <v/>
      </c>
      <c r="V45" s="54"/>
      <c r="W45" s="47"/>
      <c r="X45" s="55"/>
      <c r="Y45" s="46"/>
    </row>
    <row r="46" spans="1:25">
      <c r="A46" s="420"/>
      <c r="B46" s="420"/>
      <c r="C46" s="238">
        <v>43</v>
      </c>
      <c r="D46" s="239">
        <v>1</v>
      </c>
      <c r="E46" s="221" t="s">
        <v>26</v>
      </c>
      <c r="F46" s="222" t="s">
        <v>7</v>
      </c>
      <c r="G46" s="240">
        <v>7</v>
      </c>
      <c r="H46" s="232">
        <v>4.9999999999999998E-8</v>
      </c>
      <c r="I46" s="223">
        <v>100</v>
      </c>
      <c r="J46" s="223">
        <v>380</v>
      </c>
      <c r="K46" s="223">
        <v>10</v>
      </c>
      <c r="L46" s="223">
        <v>10</v>
      </c>
      <c r="M46" s="127" t="s">
        <v>13</v>
      </c>
      <c r="N46" s="127">
        <f t="shared" si="6"/>
        <v>500</v>
      </c>
      <c r="O46" s="223">
        <v>1.5</v>
      </c>
      <c r="P46" s="224">
        <v>1</v>
      </c>
      <c r="Q46" s="299"/>
      <c r="R46" s="95" t="str">
        <f t="shared" si="2"/>
        <v>NO</v>
      </c>
      <c r="S46" s="99" t="str">
        <f t="shared" si="3"/>
        <v>missing value</v>
      </c>
      <c r="T46" s="271">
        <f t="shared" si="4"/>
        <v>-9</v>
      </c>
      <c r="U46" s="208" t="str">
        <f t="shared" si="7"/>
        <v/>
      </c>
      <c r="V46" s="54"/>
      <c r="W46" s="47"/>
      <c r="X46" s="55"/>
      <c r="Y46" s="46"/>
    </row>
    <row r="47" spans="1:25">
      <c r="A47" s="420"/>
      <c r="B47" s="420"/>
      <c r="C47" s="238">
        <v>44</v>
      </c>
      <c r="D47" s="239">
        <v>2</v>
      </c>
      <c r="E47" s="221" t="s">
        <v>26</v>
      </c>
      <c r="F47" s="222" t="s">
        <v>7</v>
      </c>
      <c r="G47" s="240">
        <v>7</v>
      </c>
      <c r="H47" s="232">
        <v>4.9999999999999998E-8</v>
      </c>
      <c r="I47" s="223">
        <v>100</v>
      </c>
      <c r="J47" s="223">
        <v>380</v>
      </c>
      <c r="K47" s="223">
        <v>10</v>
      </c>
      <c r="L47" s="223">
        <v>10</v>
      </c>
      <c r="M47" s="127" t="s">
        <v>13</v>
      </c>
      <c r="N47" s="127">
        <f t="shared" si="6"/>
        <v>500</v>
      </c>
      <c r="O47" s="223">
        <v>1.5</v>
      </c>
      <c r="P47" s="224">
        <v>1</v>
      </c>
      <c r="Q47" s="299"/>
      <c r="R47" s="95" t="str">
        <f t="shared" si="2"/>
        <v>NO</v>
      </c>
      <c r="S47" s="99" t="str">
        <f t="shared" si="3"/>
        <v>missing value</v>
      </c>
      <c r="T47" s="271">
        <f t="shared" si="4"/>
        <v>-9</v>
      </c>
      <c r="U47" s="208" t="str">
        <f t="shared" si="7"/>
        <v/>
      </c>
      <c r="V47" s="54"/>
      <c r="W47" s="47"/>
      <c r="X47" s="55"/>
      <c r="Y47" s="46"/>
    </row>
    <row r="48" spans="1:25">
      <c r="A48" s="420"/>
      <c r="B48" s="420"/>
      <c r="C48" s="238">
        <v>45</v>
      </c>
      <c r="D48" s="239">
        <v>3</v>
      </c>
      <c r="E48" s="221" t="s">
        <v>26</v>
      </c>
      <c r="F48" s="222" t="s">
        <v>7</v>
      </c>
      <c r="G48" s="240">
        <v>7</v>
      </c>
      <c r="H48" s="232">
        <v>4.9999999999999998E-8</v>
      </c>
      <c r="I48" s="223">
        <v>100</v>
      </c>
      <c r="J48" s="223">
        <v>380</v>
      </c>
      <c r="K48" s="223">
        <v>10</v>
      </c>
      <c r="L48" s="223">
        <v>10</v>
      </c>
      <c r="M48" s="127" t="s">
        <v>13</v>
      </c>
      <c r="N48" s="127">
        <f t="shared" si="6"/>
        <v>500</v>
      </c>
      <c r="O48" s="223">
        <v>1.5</v>
      </c>
      <c r="P48" s="224">
        <v>1</v>
      </c>
      <c r="Q48" s="299"/>
      <c r="R48" s="95" t="str">
        <f t="shared" si="2"/>
        <v>NO</v>
      </c>
      <c r="S48" s="99" t="str">
        <f t="shared" si="3"/>
        <v>missing value</v>
      </c>
      <c r="T48" s="271">
        <f t="shared" si="4"/>
        <v>-9</v>
      </c>
      <c r="U48" s="208" t="str">
        <f t="shared" si="7"/>
        <v/>
      </c>
      <c r="V48" s="54"/>
      <c r="W48" s="47"/>
      <c r="X48" s="55"/>
      <c r="Y48" s="46"/>
    </row>
    <row r="49" spans="1:25">
      <c r="A49" s="420"/>
      <c r="B49" s="420"/>
      <c r="C49" s="238">
        <v>46</v>
      </c>
      <c r="D49" s="239">
        <v>1</v>
      </c>
      <c r="E49" s="221" t="s">
        <v>26</v>
      </c>
      <c r="F49" s="222" t="s">
        <v>7</v>
      </c>
      <c r="G49" s="240">
        <v>8</v>
      </c>
      <c r="H49" s="232">
        <v>5.0000000000000001E-9</v>
      </c>
      <c r="I49" s="223">
        <v>100</v>
      </c>
      <c r="J49" s="223">
        <v>380</v>
      </c>
      <c r="K49" s="223">
        <v>10</v>
      </c>
      <c r="L49" s="223">
        <v>10</v>
      </c>
      <c r="M49" s="127" t="s">
        <v>13</v>
      </c>
      <c r="N49" s="127">
        <f t="shared" si="6"/>
        <v>500</v>
      </c>
      <c r="O49" s="223">
        <v>1.5</v>
      </c>
      <c r="P49" s="224">
        <v>1</v>
      </c>
      <c r="Q49" s="299"/>
      <c r="R49" s="95" t="str">
        <f t="shared" si="2"/>
        <v>NO</v>
      </c>
      <c r="S49" s="99" t="str">
        <f t="shared" si="3"/>
        <v>missing value</v>
      </c>
      <c r="T49" s="271">
        <f t="shared" si="4"/>
        <v>-10</v>
      </c>
      <c r="U49" s="208" t="str">
        <f t="shared" si="7"/>
        <v/>
      </c>
      <c r="V49" s="54"/>
      <c r="W49" s="47"/>
      <c r="X49" s="55"/>
      <c r="Y49" s="46"/>
    </row>
    <row r="50" spans="1:25">
      <c r="A50" s="420"/>
      <c r="B50" s="420"/>
      <c r="C50" s="238">
        <v>47</v>
      </c>
      <c r="D50" s="239">
        <v>2</v>
      </c>
      <c r="E50" s="221" t="s">
        <v>26</v>
      </c>
      <c r="F50" s="222" t="s">
        <v>7</v>
      </c>
      <c r="G50" s="240">
        <v>8</v>
      </c>
      <c r="H50" s="232">
        <v>5.0000000000000001E-9</v>
      </c>
      <c r="I50" s="223">
        <v>100</v>
      </c>
      <c r="J50" s="223">
        <v>380</v>
      </c>
      <c r="K50" s="223">
        <v>10</v>
      </c>
      <c r="L50" s="223">
        <v>10</v>
      </c>
      <c r="M50" s="127" t="s">
        <v>13</v>
      </c>
      <c r="N50" s="127">
        <f t="shared" si="6"/>
        <v>500</v>
      </c>
      <c r="O50" s="223">
        <v>1.5</v>
      </c>
      <c r="P50" s="224">
        <v>1</v>
      </c>
      <c r="Q50" s="299"/>
      <c r="R50" s="95" t="str">
        <f t="shared" si="2"/>
        <v>NO</v>
      </c>
      <c r="S50" s="99" t="str">
        <f t="shared" si="3"/>
        <v>missing value</v>
      </c>
      <c r="T50" s="271">
        <f t="shared" si="4"/>
        <v>-10</v>
      </c>
      <c r="U50" s="208" t="str">
        <f t="shared" si="7"/>
        <v/>
      </c>
      <c r="V50" s="54"/>
      <c r="W50" s="47"/>
      <c r="X50" s="55"/>
      <c r="Y50" s="46"/>
    </row>
    <row r="51" spans="1:25" ht="13.5" thickBot="1">
      <c r="A51" s="420"/>
      <c r="B51" s="420"/>
      <c r="C51" s="241">
        <v>48</v>
      </c>
      <c r="D51" s="242">
        <v>3</v>
      </c>
      <c r="E51" s="226" t="s">
        <v>26</v>
      </c>
      <c r="F51" s="227" t="s">
        <v>7</v>
      </c>
      <c r="G51" s="243">
        <v>8</v>
      </c>
      <c r="H51" s="244">
        <v>5.0000000000000001E-9</v>
      </c>
      <c r="I51" s="228">
        <v>100</v>
      </c>
      <c r="J51" s="228">
        <v>380</v>
      </c>
      <c r="K51" s="228">
        <v>10</v>
      </c>
      <c r="L51" s="228">
        <v>10</v>
      </c>
      <c r="M51" s="129" t="s">
        <v>13</v>
      </c>
      <c r="N51" s="129">
        <f>SUM(I51:M51)</f>
        <v>500</v>
      </c>
      <c r="O51" s="228">
        <v>1.5</v>
      </c>
      <c r="P51" s="229">
        <v>1</v>
      </c>
      <c r="Q51" s="300"/>
      <c r="R51" s="97" t="str">
        <f t="shared" si="2"/>
        <v>NO</v>
      </c>
      <c r="S51" s="98" t="str">
        <f t="shared" si="3"/>
        <v>missing value</v>
      </c>
      <c r="T51" s="272">
        <f t="shared" si="4"/>
        <v>-10</v>
      </c>
      <c r="U51" s="209" t="str">
        <f t="shared" si="7"/>
        <v/>
      </c>
      <c r="V51" s="54"/>
      <c r="W51" s="47"/>
      <c r="X51" s="55"/>
      <c r="Y51" s="46"/>
    </row>
    <row r="52" spans="1:25">
      <c r="A52" s="420"/>
      <c r="B52" s="420"/>
      <c r="C52" s="234">
        <v>49</v>
      </c>
      <c r="D52" s="216">
        <v>1</v>
      </c>
      <c r="E52" s="216" t="s">
        <v>9</v>
      </c>
      <c r="F52" s="217" t="s">
        <v>28</v>
      </c>
      <c r="G52" s="217">
        <v>1</v>
      </c>
      <c r="H52" s="230">
        <v>5.0000000000000001E-3</v>
      </c>
      <c r="I52" s="218">
        <v>100</v>
      </c>
      <c r="J52" s="218">
        <v>380</v>
      </c>
      <c r="K52" s="218">
        <v>10</v>
      </c>
      <c r="L52" s="218">
        <v>10</v>
      </c>
      <c r="M52" s="125" t="s">
        <v>13</v>
      </c>
      <c r="N52" s="125">
        <f>SUM(I52:M52)</f>
        <v>500</v>
      </c>
      <c r="O52" s="218">
        <v>1.5</v>
      </c>
      <c r="P52" s="219">
        <v>1</v>
      </c>
      <c r="Q52" s="298"/>
      <c r="R52" s="93" t="str">
        <f t="shared" si="2"/>
        <v>NO</v>
      </c>
      <c r="S52" s="94" t="str">
        <f t="shared" si="3"/>
        <v>missing value</v>
      </c>
      <c r="T52" s="273">
        <f t="shared" si="4"/>
        <v>-4</v>
      </c>
      <c r="U52" s="207" t="str">
        <f t="shared" si="7"/>
        <v/>
      </c>
      <c r="V52" s="54"/>
      <c r="W52" s="47"/>
      <c r="X52" s="55"/>
      <c r="Y52" s="46"/>
    </row>
    <row r="53" spans="1:25">
      <c r="A53" s="420"/>
      <c r="B53" s="420"/>
      <c r="C53" s="238">
        <v>50</v>
      </c>
      <c r="D53" s="221">
        <v>2</v>
      </c>
      <c r="E53" s="221" t="s">
        <v>9</v>
      </c>
      <c r="F53" s="222" t="s">
        <v>28</v>
      </c>
      <c r="G53" s="222">
        <v>1</v>
      </c>
      <c r="H53" s="231">
        <v>5.0000000000000001E-3</v>
      </c>
      <c r="I53" s="223">
        <v>100</v>
      </c>
      <c r="J53" s="223">
        <v>380</v>
      </c>
      <c r="K53" s="223">
        <v>10</v>
      </c>
      <c r="L53" s="223">
        <v>10</v>
      </c>
      <c r="M53" s="127" t="s">
        <v>13</v>
      </c>
      <c r="N53" s="127">
        <f>SUM(I53:M53)</f>
        <v>500</v>
      </c>
      <c r="O53" s="223">
        <v>1.5</v>
      </c>
      <c r="P53" s="224">
        <v>1</v>
      </c>
      <c r="Q53" s="299"/>
      <c r="R53" s="95" t="str">
        <f t="shared" si="2"/>
        <v>NO</v>
      </c>
      <c r="S53" s="99" t="str">
        <f t="shared" si="3"/>
        <v>missing value</v>
      </c>
      <c r="T53" s="274">
        <f t="shared" si="4"/>
        <v>-4</v>
      </c>
      <c r="U53" s="208" t="str">
        <f t="shared" si="7"/>
        <v/>
      </c>
      <c r="V53" s="54"/>
      <c r="W53" s="47"/>
      <c r="X53" s="55"/>
      <c r="Y53" s="46"/>
    </row>
    <row r="54" spans="1:25">
      <c r="A54" s="420"/>
      <c r="B54" s="420"/>
      <c r="C54" s="238">
        <v>51</v>
      </c>
      <c r="D54" s="221">
        <v>3</v>
      </c>
      <c r="E54" s="221" t="s">
        <v>9</v>
      </c>
      <c r="F54" s="222" t="s">
        <v>28</v>
      </c>
      <c r="G54" s="222">
        <v>1</v>
      </c>
      <c r="H54" s="231">
        <v>5.0000000000000001E-3</v>
      </c>
      <c r="I54" s="223">
        <v>100</v>
      </c>
      <c r="J54" s="223">
        <v>380</v>
      </c>
      <c r="K54" s="223">
        <v>10</v>
      </c>
      <c r="L54" s="223">
        <v>10</v>
      </c>
      <c r="M54" s="127" t="s">
        <v>13</v>
      </c>
      <c r="N54" s="127">
        <f t="shared" ref="N54:N74" si="8">SUM(I54:M54)</f>
        <v>500</v>
      </c>
      <c r="O54" s="223">
        <v>1.5</v>
      </c>
      <c r="P54" s="224">
        <v>1</v>
      </c>
      <c r="Q54" s="299"/>
      <c r="R54" s="95" t="str">
        <f t="shared" si="2"/>
        <v>NO</v>
      </c>
      <c r="S54" s="99" t="str">
        <f t="shared" si="3"/>
        <v>missing value</v>
      </c>
      <c r="T54" s="274">
        <f t="shared" si="4"/>
        <v>-4</v>
      </c>
      <c r="U54" s="208" t="str">
        <f t="shared" si="7"/>
        <v/>
      </c>
      <c r="V54" s="54"/>
      <c r="W54" s="47"/>
      <c r="X54" s="55"/>
      <c r="Y54" s="46"/>
    </row>
    <row r="55" spans="1:25">
      <c r="A55" s="420"/>
      <c r="B55" s="420"/>
      <c r="C55" s="238">
        <v>52</v>
      </c>
      <c r="D55" s="221">
        <v>1</v>
      </c>
      <c r="E55" s="221" t="s">
        <v>9</v>
      </c>
      <c r="F55" s="222" t="s">
        <v>28</v>
      </c>
      <c r="G55" s="222">
        <v>2</v>
      </c>
      <c r="H55" s="231">
        <v>1.58E-3</v>
      </c>
      <c r="I55" s="223">
        <v>100</v>
      </c>
      <c r="J55" s="223">
        <v>380</v>
      </c>
      <c r="K55" s="223">
        <v>10</v>
      </c>
      <c r="L55" s="223">
        <v>10</v>
      </c>
      <c r="M55" s="127" t="s">
        <v>13</v>
      </c>
      <c r="N55" s="127">
        <f t="shared" si="8"/>
        <v>500</v>
      </c>
      <c r="O55" s="223">
        <v>1.5</v>
      </c>
      <c r="P55" s="224">
        <v>1</v>
      </c>
      <c r="Q55" s="299"/>
      <c r="R55" s="95" t="str">
        <f t="shared" si="2"/>
        <v>NO</v>
      </c>
      <c r="S55" s="99" t="str">
        <f t="shared" si="3"/>
        <v>missing value</v>
      </c>
      <c r="T55" s="274">
        <f t="shared" si="4"/>
        <v>-4.5003129173815966</v>
      </c>
      <c r="U55" s="208" t="str">
        <f t="shared" si="7"/>
        <v/>
      </c>
      <c r="V55" s="54"/>
      <c r="W55" s="47"/>
      <c r="X55" s="55"/>
      <c r="Y55" s="46"/>
    </row>
    <row r="56" spans="1:25">
      <c r="A56" s="420"/>
      <c r="B56" s="420"/>
      <c r="C56" s="238">
        <v>53</v>
      </c>
      <c r="D56" s="221">
        <v>2</v>
      </c>
      <c r="E56" s="221" t="s">
        <v>9</v>
      </c>
      <c r="F56" s="222" t="s">
        <v>28</v>
      </c>
      <c r="G56" s="222">
        <v>2</v>
      </c>
      <c r="H56" s="231">
        <v>1.58E-3</v>
      </c>
      <c r="I56" s="223">
        <v>100</v>
      </c>
      <c r="J56" s="223">
        <v>380</v>
      </c>
      <c r="K56" s="223">
        <v>10</v>
      </c>
      <c r="L56" s="223">
        <v>10</v>
      </c>
      <c r="M56" s="127" t="s">
        <v>13</v>
      </c>
      <c r="N56" s="127">
        <f t="shared" si="8"/>
        <v>500</v>
      </c>
      <c r="O56" s="223">
        <v>1.5</v>
      </c>
      <c r="P56" s="224">
        <v>1</v>
      </c>
      <c r="Q56" s="299"/>
      <c r="R56" s="95" t="str">
        <f t="shared" si="2"/>
        <v>NO</v>
      </c>
      <c r="S56" s="99" t="str">
        <f t="shared" si="3"/>
        <v>missing value</v>
      </c>
      <c r="T56" s="274">
        <f t="shared" si="4"/>
        <v>-4.5003129173815966</v>
      </c>
      <c r="U56" s="208" t="str">
        <f t="shared" si="7"/>
        <v/>
      </c>
      <c r="V56" s="54"/>
      <c r="W56" s="47"/>
      <c r="X56" s="55"/>
      <c r="Y56" s="46"/>
    </row>
    <row r="57" spans="1:25">
      <c r="A57" s="420"/>
      <c r="B57" s="420"/>
      <c r="C57" s="238">
        <v>54</v>
      </c>
      <c r="D57" s="221">
        <v>3</v>
      </c>
      <c r="E57" s="221" t="s">
        <v>9</v>
      </c>
      <c r="F57" s="222" t="s">
        <v>28</v>
      </c>
      <c r="G57" s="222">
        <v>2</v>
      </c>
      <c r="H57" s="231">
        <v>1.58E-3</v>
      </c>
      <c r="I57" s="223">
        <v>100</v>
      </c>
      <c r="J57" s="223">
        <v>380</v>
      </c>
      <c r="K57" s="223">
        <v>10</v>
      </c>
      <c r="L57" s="223">
        <v>10</v>
      </c>
      <c r="M57" s="127" t="s">
        <v>13</v>
      </c>
      <c r="N57" s="127">
        <f t="shared" si="8"/>
        <v>500</v>
      </c>
      <c r="O57" s="223">
        <v>1.5</v>
      </c>
      <c r="P57" s="224">
        <v>1</v>
      </c>
      <c r="Q57" s="299"/>
      <c r="R57" s="95" t="str">
        <f t="shared" si="2"/>
        <v>NO</v>
      </c>
      <c r="S57" s="99" t="str">
        <f t="shared" si="3"/>
        <v>missing value</v>
      </c>
      <c r="T57" s="274">
        <f t="shared" si="4"/>
        <v>-4.5003129173815966</v>
      </c>
      <c r="U57" s="208" t="str">
        <f t="shared" si="7"/>
        <v/>
      </c>
      <c r="V57" s="54"/>
      <c r="W57" s="47"/>
      <c r="X57" s="55"/>
      <c r="Y57" s="46"/>
    </row>
    <row r="58" spans="1:25">
      <c r="A58" s="420"/>
      <c r="B58" s="420"/>
      <c r="C58" s="238">
        <v>55</v>
      </c>
      <c r="D58" s="221">
        <v>1</v>
      </c>
      <c r="E58" s="221" t="s">
        <v>9</v>
      </c>
      <c r="F58" s="222" t="s">
        <v>28</v>
      </c>
      <c r="G58" s="222">
        <v>3</v>
      </c>
      <c r="H58" s="231">
        <v>1.5799999999999999E-4</v>
      </c>
      <c r="I58" s="223">
        <v>100</v>
      </c>
      <c r="J58" s="223">
        <v>380</v>
      </c>
      <c r="K58" s="223">
        <v>10</v>
      </c>
      <c r="L58" s="223">
        <v>10</v>
      </c>
      <c r="M58" s="127" t="s">
        <v>13</v>
      </c>
      <c r="N58" s="127">
        <f t="shared" si="8"/>
        <v>500</v>
      </c>
      <c r="O58" s="223">
        <v>1.5</v>
      </c>
      <c r="P58" s="224">
        <v>1</v>
      </c>
      <c r="Q58" s="302"/>
      <c r="R58" s="95" t="str">
        <f t="shared" si="2"/>
        <v>NO</v>
      </c>
      <c r="S58" s="99" t="str">
        <f t="shared" si="3"/>
        <v>missing value</v>
      </c>
      <c r="T58" s="274">
        <f t="shared" si="4"/>
        <v>-5.5003129173815966</v>
      </c>
      <c r="U58" s="208" t="str">
        <f t="shared" si="7"/>
        <v/>
      </c>
      <c r="V58" s="54"/>
      <c r="W58" s="47"/>
      <c r="X58" s="55"/>
      <c r="Y58" s="46"/>
    </row>
    <row r="59" spans="1:25">
      <c r="A59" s="420"/>
      <c r="B59" s="420"/>
      <c r="C59" s="238">
        <v>56</v>
      </c>
      <c r="D59" s="221">
        <v>2</v>
      </c>
      <c r="E59" s="221" t="s">
        <v>9</v>
      </c>
      <c r="F59" s="222" t="s">
        <v>28</v>
      </c>
      <c r="G59" s="222">
        <v>3</v>
      </c>
      <c r="H59" s="231">
        <v>1.5799999999999999E-4</v>
      </c>
      <c r="I59" s="223">
        <v>100</v>
      </c>
      <c r="J59" s="223">
        <v>380</v>
      </c>
      <c r="K59" s="223">
        <v>10</v>
      </c>
      <c r="L59" s="223">
        <v>10</v>
      </c>
      <c r="M59" s="127" t="s">
        <v>13</v>
      </c>
      <c r="N59" s="127">
        <f t="shared" si="8"/>
        <v>500</v>
      </c>
      <c r="O59" s="223">
        <v>1.5</v>
      </c>
      <c r="P59" s="224">
        <v>1</v>
      </c>
      <c r="Q59" s="302"/>
      <c r="R59" s="95" t="str">
        <f t="shared" si="2"/>
        <v>NO</v>
      </c>
      <c r="S59" s="99" t="str">
        <f t="shared" si="3"/>
        <v>missing value</v>
      </c>
      <c r="T59" s="274">
        <f t="shared" si="4"/>
        <v>-5.5003129173815966</v>
      </c>
      <c r="U59" s="208" t="str">
        <f t="shared" si="7"/>
        <v/>
      </c>
      <c r="V59" s="54"/>
      <c r="W59" s="47"/>
      <c r="X59" s="55"/>
      <c r="Y59" s="46"/>
    </row>
    <row r="60" spans="1:25">
      <c r="A60" s="420"/>
      <c r="B60" s="420"/>
      <c r="C60" s="238">
        <v>57</v>
      </c>
      <c r="D60" s="221">
        <v>3</v>
      </c>
      <c r="E60" s="221" t="s">
        <v>9</v>
      </c>
      <c r="F60" s="222" t="s">
        <v>28</v>
      </c>
      <c r="G60" s="222">
        <v>3</v>
      </c>
      <c r="H60" s="231">
        <v>1.5799999999999999E-4</v>
      </c>
      <c r="I60" s="223">
        <v>100</v>
      </c>
      <c r="J60" s="223">
        <v>380</v>
      </c>
      <c r="K60" s="223">
        <v>10</v>
      </c>
      <c r="L60" s="223">
        <v>10</v>
      </c>
      <c r="M60" s="127" t="s">
        <v>13</v>
      </c>
      <c r="N60" s="127">
        <f t="shared" si="8"/>
        <v>500</v>
      </c>
      <c r="O60" s="223">
        <v>1.5</v>
      </c>
      <c r="P60" s="224">
        <v>1</v>
      </c>
      <c r="Q60" s="302"/>
      <c r="R60" s="95" t="str">
        <f t="shared" si="2"/>
        <v>NO</v>
      </c>
      <c r="S60" s="99" t="str">
        <f t="shared" si="3"/>
        <v>missing value</v>
      </c>
      <c r="T60" s="274">
        <f t="shared" si="4"/>
        <v>-5.5003129173815966</v>
      </c>
      <c r="U60" s="208" t="str">
        <f t="shared" si="7"/>
        <v/>
      </c>
      <c r="V60" s="54"/>
      <c r="W60" s="47"/>
      <c r="X60" s="55"/>
      <c r="Y60" s="46"/>
    </row>
    <row r="61" spans="1:25">
      <c r="A61" s="420"/>
      <c r="B61" s="420"/>
      <c r="C61" s="238">
        <v>58</v>
      </c>
      <c r="D61" s="221">
        <v>1</v>
      </c>
      <c r="E61" s="221" t="s">
        <v>9</v>
      </c>
      <c r="F61" s="222" t="s">
        <v>28</v>
      </c>
      <c r="G61" s="222">
        <v>4</v>
      </c>
      <c r="H61" s="231">
        <v>5.0000000000000002E-5</v>
      </c>
      <c r="I61" s="223">
        <v>100</v>
      </c>
      <c r="J61" s="223">
        <v>380</v>
      </c>
      <c r="K61" s="223">
        <v>10</v>
      </c>
      <c r="L61" s="223">
        <v>10</v>
      </c>
      <c r="M61" s="127" t="s">
        <v>13</v>
      </c>
      <c r="N61" s="127">
        <f t="shared" si="8"/>
        <v>500</v>
      </c>
      <c r="O61" s="223">
        <v>1.5</v>
      </c>
      <c r="P61" s="224">
        <v>1</v>
      </c>
      <c r="Q61" s="302"/>
      <c r="R61" s="95" t="str">
        <f t="shared" si="2"/>
        <v>NO</v>
      </c>
      <c r="S61" s="99" t="str">
        <f t="shared" si="3"/>
        <v>missing value</v>
      </c>
      <c r="T61" s="274">
        <f t="shared" si="4"/>
        <v>-6</v>
      </c>
      <c r="U61" s="208" t="str">
        <f t="shared" si="7"/>
        <v/>
      </c>
      <c r="V61" s="54"/>
      <c r="W61" s="47"/>
      <c r="X61" s="55"/>
      <c r="Y61" s="46"/>
    </row>
    <row r="62" spans="1:25">
      <c r="A62" s="420"/>
      <c r="B62" s="420"/>
      <c r="C62" s="238">
        <v>59</v>
      </c>
      <c r="D62" s="221">
        <v>2</v>
      </c>
      <c r="E62" s="221" t="s">
        <v>9</v>
      </c>
      <c r="F62" s="222" t="s">
        <v>28</v>
      </c>
      <c r="G62" s="222">
        <v>4</v>
      </c>
      <c r="H62" s="231">
        <v>5.0000000000000002E-5</v>
      </c>
      <c r="I62" s="223">
        <v>100</v>
      </c>
      <c r="J62" s="223">
        <v>380</v>
      </c>
      <c r="K62" s="223">
        <v>10</v>
      </c>
      <c r="L62" s="223">
        <v>10</v>
      </c>
      <c r="M62" s="127" t="s">
        <v>13</v>
      </c>
      <c r="N62" s="127">
        <f t="shared" si="8"/>
        <v>500</v>
      </c>
      <c r="O62" s="223">
        <v>1.5</v>
      </c>
      <c r="P62" s="224">
        <v>1</v>
      </c>
      <c r="Q62" s="302"/>
      <c r="R62" s="95" t="str">
        <f t="shared" si="2"/>
        <v>NO</v>
      </c>
      <c r="S62" s="99" t="str">
        <f t="shared" si="3"/>
        <v>missing value</v>
      </c>
      <c r="T62" s="274">
        <f t="shared" si="4"/>
        <v>-6</v>
      </c>
      <c r="U62" s="208" t="str">
        <f t="shared" si="7"/>
        <v/>
      </c>
      <c r="V62" s="54"/>
      <c r="W62" s="47"/>
      <c r="X62" s="55"/>
      <c r="Y62" s="46"/>
    </row>
    <row r="63" spans="1:25">
      <c r="A63" s="420"/>
      <c r="B63" s="420"/>
      <c r="C63" s="238">
        <v>60</v>
      </c>
      <c r="D63" s="221">
        <v>3</v>
      </c>
      <c r="E63" s="221" t="s">
        <v>9</v>
      </c>
      <c r="F63" s="222" t="s">
        <v>28</v>
      </c>
      <c r="G63" s="222">
        <v>4</v>
      </c>
      <c r="H63" s="231">
        <v>5.0000000000000002E-5</v>
      </c>
      <c r="I63" s="223">
        <v>100</v>
      </c>
      <c r="J63" s="223">
        <v>380</v>
      </c>
      <c r="K63" s="223">
        <v>10</v>
      </c>
      <c r="L63" s="223">
        <v>10</v>
      </c>
      <c r="M63" s="127" t="s">
        <v>13</v>
      </c>
      <c r="N63" s="127">
        <f t="shared" si="8"/>
        <v>500</v>
      </c>
      <c r="O63" s="223">
        <v>1.5</v>
      </c>
      <c r="P63" s="224">
        <v>1</v>
      </c>
      <c r="Q63" s="302"/>
      <c r="R63" s="95" t="str">
        <f t="shared" si="2"/>
        <v>NO</v>
      </c>
      <c r="S63" s="99" t="str">
        <f t="shared" si="3"/>
        <v>missing value</v>
      </c>
      <c r="T63" s="274">
        <f t="shared" si="4"/>
        <v>-6</v>
      </c>
      <c r="U63" s="208" t="str">
        <f t="shared" si="7"/>
        <v/>
      </c>
      <c r="V63" s="54"/>
      <c r="W63" s="47"/>
      <c r="X63" s="55"/>
      <c r="Y63" s="46"/>
    </row>
    <row r="64" spans="1:25">
      <c r="A64" s="420"/>
      <c r="B64" s="420"/>
      <c r="C64" s="238">
        <v>61</v>
      </c>
      <c r="D64" s="221">
        <v>1</v>
      </c>
      <c r="E64" s="221" t="s">
        <v>9</v>
      </c>
      <c r="F64" s="222" t="s">
        <v>28</v>
      </c>
      <c r="G64" s="222">
        <v>5</v>
      </c>
      <c r="H64" s="231">
        <v>1.5800000000000001E-5</v>
      </c>
      <c r="I64" s="223">
        <v>100</v>
      </c>
      <c r="J64" s="223">
        <v>380</v>
      </c>
      <c r="K64" s="223">
        <v>10</v>
      </c>
      <c r="L64" s="223">
        <v>10</v>
      </c>
      <c r="M64" s="127" t="s">
        <v>13</v>
      </c>
      <c r="N64" s="127">
        <f t="shared" si="8"/>
        <v>500</v>
      </c>
      <c r="O64" s="223">
        <v>1.5</v>
      </c>
      <c r="P64" s="224">
        <v>1</v>
      </c>
      <c r="Q64" s="299"/>
      <c r="R64" s="95" t="str">
        <f t="shared" si="2"/>
        <v>NO</v>
      </c>
      <c r="S64" s="99" t="str">
        <f t="shared" si="3"/>
        <v>missing value</v>
      </c>
      <c r="T64" s="274">
        <f t="shared" si="4"/>
        <v>-6.5003129173815966</v>
      </c>
      <c r="U64" s="208" t="str">
        <f t="shared" si="7"/>
        <v/>
      </c>
      <c r="V64" s="54"/>
      <c r="W64" s="47"/>
      <c r="X64" s="55"/>
      <c r="Y64" s="46"/>
    </row>
    <row r="65" spans="1:26">
      <c r="A65" s="420"/>
      <c r="B65" s="420"/>
      <c r="C65" s="238">
        <v>62</v>
      </c>
      <c r="D65" s="221">
        <v>2</v>
      </c>
      <c r="E65" s="221" t="s">
        <v>9</v>
      </c>
      <c r="F65" s="222" t="s">
        <v>28</v>
      </c>
      <c r="G65" s="222">
        <v>5</v>
      </c>
      <c r="H65" s="231">
        <v>1.5800000000000001E-5</v>
      </c>
      <c r="I65" s="223">
        <v>100</v>
      </c>
      <c r="J65" s="223">
        <v>380</v>
      </c>
      <c r="K65" s="223">
        <v>10</v>
      </c>
      <c r="L65" s="223">
        <v>10</v>
      </c>
      <c r="M65" s="127" t="s">
        <v>13</v>
      </c>
      <c r="N65" s="127">
        <f t="shared" si="8"/>
        <v>500</v>
      </c>
      <c r="O65" s="223">
        <v>1.5</v>
      </c>
      <c r="P65" s="224">
        <v>1</v>
      </c>
      <c r="Q65" s="299"/>
      <c r="R65" s="95" t="str">
        <f t="shared" si="2"/>
        <v>NO</v>
      </c>
      <c r="S65" s="99" t="str">
        <f t="shared" si="3"/>
        <v>missing value</v>
      </c>
      <c r="T65" s="274">
        <f t="shared" si="4"/>
        <v>-6.5003129173815966</v>
      </c>
      <c r="U65" s="208" t="str">
        <f t="shared" si="7"/>
        <v/>
      </c>
      <c r="V65" s="54"/>
      <c r="W65" s="47"/>
      <c r="X65" s="55"/>
      <c r="Y65" s="46"/>
    </row>
    <row r="66" spans="1:26">
      <c r="A66" s="420"/>
      <c r="B66" s="420"/>
      <c r="C66" s="238">
        <v>63</v>
      </c>
      <c r="D66" s="221">
        <v>3</v>
      </c>
      <c r="E66" s="221" t="s">
        <v>9</v>
      </c>
      <c r="F66" s="222" t="s">
        <v>28</v>
      </c>
      <c r="G66" s="222">
        <v>5</v>
      </c>
      <c r="H66" s="231">
        <v>1.5800000000000001E-5</v>
      </c>
      <c r="I66" s="223">
        <v>100</v>
      </c>
      <c r="J66" s="223">
        <v>380</v>
      </c>
      <c r="K66" s="223">
        <v>10</v>
      </c>
      <c r="L66" s="223">
        <v>10</v>
      </c>
      <c r="M66" s="127" t="s">
        <v>13</v>
      </c>
      <c r="N66" s="127">
        <f t="shared" si="8"/>
        <v>500</v>
      </c>
      <c r="O66" s="223">
        <v>1.5</v>
      </c>
      <c r="P66" s="224">
        <v>1</v>
      </c>
      <c r="Q66" s="299"/>
      <c r="R66" s="95" t="str">
        <f t="shared" si="2"/>
        <v>NO</v>
      </c>
      <c r="S66" s="99" t="str">
        <f t="shared" si="3"/>
        <v>missing value</v>
      </c>
      <c r="T66" s="274">
        <f t="shared" si="4"/>
        <v>-6.5003129173815966</v>
      </c>
      <c r="U66" s="208" t="str">
        <f t="shared" si="7"/>
        <v/>
      </c>
      <c r="V66" s="54"/>
      <c r="W66" s="47"/>
      <c r="X66" s="55"/>
      <c r="Y66" s="46"/>
    </row>
    <row r="67" spans="1:26">
      <c r="A67" s="420"/>
      <c r="B67" s="420"/>
      <c r="C67" s="238">
        <v>64</v>
      </c>
      <c r="D67" s="221">
        <v>1</v>
      </c>
      <c r="E67" s="221" t="s">
        <v>9</v>
      </c>
      <c r="F67" s="222" t="s">
        <v>28</v>
      </c>
      <c r="G67" s="222">
        <v>6</v>
      </c>
      <c r="H67" s="231">
        <v>5.0000000000000004E-6</v>
      </c>
      <c r="I67" s="223">
        <v>100</v>
      </c>
      <c r="J67" s="223">
        <v>380</v>
      </c>
      <c r="K67" s="223">
        <v>10</v>
      </c>
      <c r="L67" s="223">
        <v>10</v>
      </c>
      <c r="M67" s="127" t="s">
        <v>13</v>
      </c>
      <c r="N67" s="127">
        <f t="shared" si="8"/>
        <v>500</v>
      </c>
      <c r="O67" s="223">
        <v>1.5</v>
      </c>
      <c r="P67" s="224">
        <v>1</v>
      </c>
      <c r="Q67" s="299"/>
      <c r="R67" s="95" t="str">
        <f t="shared" si="2"/>
        <v>NO</v>
      </c>
      <c r="S67" s="99" t="str">
        <f t="shared" si="3"/>
        <v>missing value</v>
      </c>
      <c r="T67" s="274">
        <f t="shared" si="4"/>
        <v>-7</v>
      </c>
      <c r="U67" s="208" t="str">
        <f t="shared" si="7"/>
        <v/>
      </c>
      <c r="V67" s="54"/>
      <c r="W67" s="47"/>
      <c r="X67" s="55"/>
      <c r="Y67" s="46"/>
    </row>
    <row r="68" spans="1:26">
      <c r="A68" s="420"/>
      <c r="B68" s="420"/>
      <c r="C68" s="238">
        <v>65</v>
      </c>
      <c r="D68" s="221">
        <v>2</v>
      </c>
      <c r="E68" s="221" t="s">
        <v>9</v>
      </c>
      <c r="F68" s="222" t="s">
        <v>28</v>
      </c>
      <c r="G68" s="222">
        <v>6</v>
      </c>
      <c r="H68" s="231">
        <v>5.0000000000000004E-6</v>
      </c>
      <c r="I68" s="223">
        <v>100</v>
      </c>
      <c r="J68" s="223">
        <v>380</v>
      </c>
      <c r="K68" s="223">
        <v>10</v>
      </c>
      <c r="L68" s="223">
        <v>10</v>
      </c>
      <c r="M68" s="127" t="s">
        <v>13</v>
      </c>
      <c r="N68" s="127">
        <f t="shared" si="8"/>
        <v>500</v>
      </c>
      <c r="O68" s="223">
        <v>1.5</v>
      </c>
      <c r="P68" s="224">
        <v>1</v>
      </c>
      <c r="Q68" s="299"/>
      <c r="R68" s="95" t="str">
        <f t="shared" si="2"/>
        <v>NO</v>
      </c>
      <c r="S68" s="99" t="str">
        <f t="shared" si="3"/>
        <v>missing value</v>
      </c>
      <c r="T68" s="274">
        <f t="shared" si="4"/>
        <v>-7</v>
      </c>
      <c r="U68" s="208" t="str">
        <f t="shared" ref="U68:U99" si="9">IF(R68&lt;&gt;"NO",(O68/P68)*Q68,"")</f>
        <v/>
      </c>
      <c r="V68" s="54"/>
      <c r="W68" s="47"/>
      <c r="X68" s="55"/>
      <c r="Y68" s="46"/>
    </row>
    <row r="69" spans="1:26">
      <c r="A69" s="420"/>
      <c r="B69" s="420"/>
      <c r="C69" s="238">
        <v>66</v>
      </c>
      <c r="D69" s="221">
        <v>3</v>
      </c>
      <c r="E69" s="221" t="s">
        <v>9</v>
      </c>
      <c r="F69" s="222" t="s">
        <v>28</v>
      </c>
      <c r="G69" s="222">
        <v>6</v>
      </c>
      <c r="H69" s="231">
        <v>5.0000000000000004E-6</v>
      </c>
      <c r="I69" s="223">
        <v>100</v>
      </c>
      <c r="J69" s="223">
        <v>380</v>
      </c>
      <c r="K69" s="223">
        <v>10</v>
      </c>
      <c r="L69" s="223">
        <v>10</v>
      </c>
      <c r="M69" s="127" t="s">
        <v>13</v>
      </c>
      <c r="N69" s="127">
        <f t="shared" si="8"/>
        <v>500</v>
      </c>
      <c r="O69" s="223">
        <v>1.5</v>
      </c>
      <c r="P69" s="224">
        <v>1</v>
      </c>
      <c r="Q69" s="299"/>
      <c r="R69" s="95" t="str">
        <f t="shared" ref="R69:R132" si="10">IF(S69&lt;&gt;"","NO","yes")</f>
        <v>NO</v>
      </c>
      <c r="S69" s="99" t="str">
        <f t="shared" ref="S69:S132" si="11">IF(ISNUMBER(Q69)=FALSE,"missing value","")</f>
        <v>missing value</v>
      </c>
      <c r="T69" s="274">
        <f t="shared" si="4"/>
        <v>-7</v>
      </c>
      <c r="U69" s="208" t="str">
        <f t="shared" si="9"/>
        <v/>
      </c>
      <c r="V69" s="54"/>
      <c r="W69" s="47"/>
      <c r="X69" s="55"/>
      <c r="Y69" s="46"/>
    </row>
    <row r="70" spans="1:26">
      <c r="A70" s="420"/>
      <c r="B70" s="420"/>
      <c r="C70" s="238">
        <v>67</v>
      </c>
      <c r="D70" s="221">
        <v>1</v>
      </c>
      <c r="E70" s="221" t="s">
        <v>9</v>
      </c>
      <c r="F70" s="222" t="s">
        <v>28</v>
      </c>
      <c r="G70" s="222">
        <v>7</v>
      </c>
      <c r="H70" s="231">
        <v>1.5799999999999999E-6</v>
      </c>
      <c r="I70" s="223">
        <v>100</v>
      </c>
      <c r="J70" s="223">
        <v>380</v>
      </c>
      <c r="K70" s="223">
        <v>10</v>
      </c>
      <c r="L70" s="223">
        <v>10</v>
      </c>
      <c r="M70" s="127" t="s">
        <v>13</v>
      </c>
      <c r="N70" s="127">
        <f t="shared" si="8"/>
        <v>500</v>
      </c>
      <c r="O70" s="223">
        <v>1.5</v>
      </c>
      <c r="P70" s="224">
        <v>1</v>
      </c>
      <c r="Q70" s="299"/>
      <c r="R70" s="95" t="str">
        <f t="shared" si="10"/>
        <v>NO</v>
      </c>
      <c r="S70" s="99" t="str">
        <f t="shared" si="11"/>
        <v>missing value</v>
      </c>
      <c r="T70" s="274">
        <f t="shared" si="4"/>
        <v>-7.5003129173815966</v>
      </c>
      <c r="U70" s="208" t="str">
        <f t="shared" si="9"/>
        <v/>
      </c>
      <c r="V70" s="54"/>
      <c r="W70" s="47"/>
      <c r="X70" s="55"/>
      <c r="Y70" s="46"/>
    </row>
    <row r="71" spans="1:26">
      <c r="A71" s="420"/>
      <c r="B71" s="420"/>
      <c r="C71" s="238">
        <v>68</v>
      </c>
      <c r="D71" s="221">
        <v>2</v>
      </c>
      <c r="E71" s="221" t="s">
        <v>9</v>
      </c>
      <c r="F71" s="222" t="s">
        <v>28</v>
      </c>
      <c r="G71" s="222">
        <v>7</v>
      </c>
      <c r="H71" s="231">
        <v>1.5799999999999999E-6</v>
      </c>
      <c r="I71" s="223">
        <v>100</v>
      </c>
      <c r="J71" s="223">
        <v>380</v>
      </c>
      <c r="K71" s="223">
        <v>10</v>
      </c>
      <c r="L71" s="223">
        <v>10</v>
      </c>
      <c r="M71" s="127" t="s">
        <v>13</v>
      </c>
      <c r="N71" s="127">
        <f t="shared" si="8"/>
        <v>500</v>
      </c>
      <c r="O71" s="223">
        <v>1.5</v>
      </c>
      <c r="P71" s="224">
        <v>1</v>
      </c>
      <c r="Q71" s="299"/>
      <c r="R71" s="95" t="str">
        <f t="shared" si="10"/>
        <v>NO</v>
      </c>
      <c r="S71" s="99" t="str">
        <f t="shared" si="11"/>
        <v>missing value</v>
      </c>
      <c r="T71" s="274">
        <f t="shared" si="4"/>
        <v>-7.5003129173815966</v>
      </c>
      <c r="U71" s="208" t="str">
        <f t="shared" si="9"/>
        <v/>
      </c>
      <c r="V71" s="54"/>
      <c r="W71" s="47"/>
      <c r="X71" s="55"/>
      <c r="Y71" s="46"/>
    </row>
    <row r="72" spans="1:26">
      <c r="A72" s="420"/>
      <c r="B72" s="420"/>
      <c r="C72" s="238">
        <v>69</v>
      </c>
      <c r="D72" s="221">
        <v>3</v>
      </c>
      <c r="E72" s="221" t="s">
        <v>9</v>
      </c>
      <c r="F72" s="222" t="s">
        <v>28</v>
      </c>
      <c r="G72" s="222">
        <v>7</v>
      </c>
      <c r="H72" s="231">
        <v>1.5799999999999999E-6</v>
      </c>
      <c r="I72" s="223">
        <v>100</v>
      </c>
      <c r="J72" s="223">
        <v>380</v>
      </c>
      <c r="K72" s="223">
        <v>10</v>
      </c>
      <c r="L72" s="223">
        <v>10</v>
      </c>
      <c r="M72" s="127" t="s">
        <v>13</v>
      </c>
      <c r="N72" s="127">
        <f t="shared" si="8"/>
        <v>500</v>
      </c>
      <c r="O72" s="223">
        <v>1.5</v>
      </c>
      <c r="P72" s="224">
        <v>1</v>
      </c>
      <c r="Q72" s="299"/>
      <c r="R72" s="95" t="str">
        <f t="shared" si="10"/>
        <v>NO</v>
      </c>
      <c r="S72" s="99" t="str">
        <f t="shared" si="11"/>
        <v>missing value</v>
      </c>
      <c r="T72" s="274">
        <f t="shared" ref="T72:T135" si="12">LOG(L72*H72/N72)</f>
        <v>-7.5003129173815966</v>
      </c>
      <c r="U72" s="208" t="str">
        <f t="shared" si="9"/>
        <v/>
      </c>
      <c r="V72" s="54"/>
      <c r="W72" s="47"/>
      <c r="X72" s="44"/>
    </row>
    <row r="73" spans="1:26">
      <c r="A73" s="420"/>
      <c r="B73" s="420"/>
      <c r="C73" s="238">
        <v>70</v>
      </c>
      <c r="D73" s="221">
        <v>1</v>
      </c>
      <c r="E73" s="221" t="s">
        <v>9</v>
      </c>
      <c r="F73" s="222" t="s">
        <v>28</v>
      </c>
      <c r="G73" s="222">
        <v>8</v>
      </c>
      <c r="H73" s="231">
        <v>1.5800000000000001E-7</v>
      </c>
      <c r="I73" s="223">
        <v>100</v>
      </c>
      <c r="J73" s="223">
        <v>380</v>
      </c>
      <c r="K73" s="223">
        <v>10</v>
      </c>
      <c r="L73" s="223">
        <v>10</v>
      </c>
      <c r="M73" s="127" t="s">
        <v>13</v>
      </c>
      <c r="N73" s="127">
        <f t="shared" si="8"/>
        <v>500</v>
      </c>
      <c r="O73" s="223">
        <v>1.5</v>
      </c>
      <c r="P73" s="224">
        <v>1</v>
      </c>
      <c r="Q73" s="299"/>
      <c r="R73" s="95" t="str">
        <f t="shared" si="10"/>
        <v>NO</v>
      </c>
      <c r="S73" s="99" t="str">
        <f t="shared" si="11"/>
        <v>missing value</v>
      </c>
      <c r="T73" s="274">
        <f t="shared" si="12"/>
        <v>-8.5003129173815957</v>
      </c>
      <c r="U73" s="208" t="str">
        <f t="shared" si="9"/>
        <v/>
      </c>
      <c r="V73" s="54"/>
      <c r="W73" s="47"/>
      <c r="X73" s="44"/>
    </row>
    <row r="74" spans="1:26">
      <c r="A74" s="420"/>
      <c r="B74" s="420"/>
      <c r="C74" s="238">
        <v>71</v>
      </c>
      <c r="D74" s="221">
        <v>2</v>
      </c>
      <c r="E74" s="221" t="s">
        <v>9</v>
      </c>
      <c r="F74" s="222" t="s">
        <v>28</v>
      </c>
      <c r="G74" s="222">
        <v>8</v>
      </c>
      <c r="H74" s="231">
        <v>1.5800000000000001E-7</v>
      </c>
      <c r="I74" s="223">
        <v>100</v>
      </c>
      <c r="J74" s="223">
        <v>380</v>
      </c>
      <c r="K74" s="223">
        <v>10</v>
      </c>
      <c r="L74" s="223">
        <v>10</v>
      </c>
      <c r="M74" s="127" t="s">
        <v>13</v>
      </c>
      <c r="N74" s="127">
        <f t="shared" si="8"/>
        <v>500</v>
      </c>
      <c r="O74" s="223">
        <v>1.5</v>
      </c>
      <c r="P74" s="224">
        <v>1</v>
      </c>
      <c r="Q74" s="299"/>
      <c r="R74" s="95" t="str">
        <f t="shared" si="10"/>
        <v>NO</v>
      </c>
      <c r="S74" s="99" t="str">
        <f t="shared" si="11"/>
        <v>missing value</v>
      </c>
      <c r="T74" s="274">
        <f t="shared" si="12"/>
        <v>-8.5003129173815957</v>
      </c>
      <c r="U74" s="208" t="str">
        <f t="shared" si="9"/>
        <v/>
      </c>
      <c r="V74" s="54"/>
      <c r="W74" s="47"/>
      <c r="X74" s="44"/>
    </row>
    <row r="75" spans="1:26" ht="13.5" thickBot="1">
      <c r="A75" s="420"/>
      <c r="B75" s="420"/>
      <c r="C75" s="241">
        <v>72</v>
      </c>
      <c r="D75" s="226">
        <v>3</v>
      </c>
      <c r="E75" s="226" t="s">
        <v>9</v>
      </c>
      <c r="F75" s="227" t="s">
        <v>28</v>
      </c>
      <c r="G75" s="227">
        <v>8</v>
      </c>
      <c r="H75" s="233">
        <v>1.5800000000000001E-7</v>
      </c>
      <c r="I75" s="228">
        <v>100</v>
      </c>
      <c r="J75" s="228">
        <v>380</v>
      </c>
      <c r="K75" s="228">
        <v>10</v>
      </c>
      <c r="L75" s="228">
        <v>10</v>
      </c>
      <c r="M75" s="372" t="s">
        <v>13</v>
      </c>
      <c r="N75" s="129">
        <f>SUM(I75:M75)</f>
        <v>500</v>
      </c>
      <c r="O75" s="228">
        <v>1.5</v>
      </c>
      <c r="P75" s="229">
        <v>1</v>
      </c>
      <c r="Q75" s="300"/>
      <c r="R75" s="97" t="str">
        <f t="shared" si="10"/>
        <v>NO</v>
      </c>
      <c r="S75" s="98" t="str">
        <f t="shared" si="11"/>
        <v>missing value</v>
      </c>
      <c r="T75" s="275">
        <f t="shared" si="12"/>
        <v>-8.5003129173815957</v>
      </c>
      <c r="U75" s="209" t="str">
        <f t="shared" si="9"/>
        <v/>
      </c>
      <c r="V75" s="54"/>
      <c r="W75" s="47"/>
      <c r="X75" s="44"/>
    </row>
    <row r="76" spans="1:26">
      <c r="A76" s="420"/>
      <c r="B76" s="420"/>
      <c r="C76" s="234">
        <v>73</v>
      </c>
      <c r="D76" s="216">
        <v>1</v>
      </c>
      <c r="E76" s="217" t="s">
        <v>16</v>
      </c>
      <c r="F76" s="217" t="s">
        <v>19</v>
      </c>
      <c r="G76" s="217">
        <v>1</v>
      </c>
      <c r="H76" s="245">
        <v>0.05</v>
      </c>
      <c r="I76" s="218">
        <v>100</v>
      </c>
      <c r="J76" s="218">
        <v>380</v>
      </c>
      <c r="K76" s="218">
        <v>10</v>
      </c>
      <c r="L76" s="218">
        <v>10</v>
      </c>
      <c r="M76" s="374" t="s">
        <v>13</v>
      </c>
      <c r="N76" s="125">
        <f>SUM(I76:M76)</f>
        <v>500</v>
      </c>
      <c r="O76" s="218">
        <v>1.5</v>
      </c>
      <c r="P76" s="219">
        <v>1</v>
      </c>
      <c r="Q76" s="298"/>
      <c r="R76" s="93" t="str">
        <f t="shared" si="10"/>
        <v>NO</v>
      </c>
      <c r="S76" s="94" t="str">
        <f t="shared" si="11"/>
        <v>missing value</v>
      </c>
      <c r="T76" s="276">
        <f t="shared" si="12"/>
        <v>-3</v>
      </c>
      <c r="U76" s="207" t="str">
        <f t="shared" si="9"/>
        <v/>
      </c>
      <c r="V76" s="54"/>
      <c r="W76" s="47"/>
      <c r="X76" s="44"/>
    </row>
    <row r="77" spans="1:26">
      <c r="A77" s="420"/>
      <c r="B77" s="420"/>
      <c r="C77" s="238">
        <v>74</v>
      </c>
      <c r="D77" s="221">
        <v>2</v>
      </c>
      <c r="E77" s="222" t="s">
        <v>16</v>
      </c>
      <c r="F77" s="222" t="s">
        <v>19</v>
      </c>
      <c r="G77" s="222">
        <v>1</v>
      </c>
      <c r="H77" s="246">
        <v>0.05</v>
      </c>
      <c r="I77" s="223">
        <v>100</v>
      </c>
      <c r="J77" s="223">
        <v>380</v>
      </c>
      <c r="K77" s="223">
        <v>10</v>
      </c>
      <c r="L77" s="223">
        <v>10</v>
      </c>
      <c r="M77" s="127" t="s">
        <v>13</v>
      </c>
      <c r="N77" s="127">
        <f>SUM(I77:M77)</f>
        <v>500</v>
      </c>
      <c r="O77" s="223">
        <v>1.5</v>
      </c>
      <c r="P77" s="224">
        <v>1</v>
      </c>
      <c r="Q77" s="299"/>
      <c r="R77" s="95" t="str">
        <f t="shared" si="10"/>
        <v>NO</v>
      </c>
      <c r="S77" s="99" t="str">
        <f t="shared" si="11"/>
        <v>missing value</v>
      </c>
      <c r="T77" s="277">
        <f t="shared" si="12"/>
        <v>-3</v>
      </c>
      <c r="U77" s="208" t="str">
        <f t="shared" si="9"/>
        <v/>
      </c>
      <c r="V77" s="54"/>
      <c r="W77" s="47"/>
      <c r="X77" s="44"/>
    </row>
    <row r="78" spans="1:26">
      <c r="A78" s="420"/>
      <c r="B78" s="420"/>
      <c r="C78" s="238">
        <v>75</v>
      </c>
      <c r="D78" s="221">
        <v>3</v>
      </c>
      <c r="E78" s="222" t="s">
        <v>16</v>
      </c>
      <c r="F78" s="222" t="s">
        <v>19</v>
      </c>
      <c r="G78" s="222">
        <v>1</v>
      </c>
      <c r="H78" s="246">
        <v>0.05</v>
      </c>
      <c r="I78" s="223">
        <v>100</v>
      </c>
      <c r="J78" s="223">
        <v>380</v>
      </c>
      <c r="K78" s="223">
        <v>10</v>
      </c>
      <c r="L78" s="223">
        <v>10</v>
      </c>
      <c r="M78" s="127" t="s">
        <v>13</v>
      </c>
      <c r="N78" s="127">
        <f t="shared" ref="N78:N98" si="13">SUM(I78:M78)</f>
        <v>500</v>
      </c>
      <c r="O78" s="223">
        <v>1.5</v>
      </c>
      <c r="P78" s="224">
        <v>1</v>
      </c>
      <c r="Q78" s="299"/>
      <c r="R78" s="95" t="str">
        <f t="shared" si="10"/>
        <v>NO</v>
      </c>
      <c r="S78" s="99" t="str">
        <f t="shared" si="11"/>
        <v>missing value</v>
      </c>
      <c r="T78" s="277">
        <f t="shared" si="12"/>
        <v>-3</v>
      </c>
      <c r="U78" s="208" t="str">
        <f t="shared" si="9"/>
        <v/>
      </c>
      <c r="V78" s="54"/>
      <c r="W78" s="47"/>
      <c r="X78" s="44"/>
    </row>
    <row r="79" spans="1:26" s="61" customFormat="1" ht="13.5" customHeight="1">
      <c r="A79" s="421"/>
      <c r="B79" s="421"/>
      <c r="C79" s="247">
        <v>76</v>
      </c>
      <c r="D79" s="248">
        <v>1</v>
      </c>
      <c r="E79" s="249" t="s">
        <v>16</v>
      </c>
      <c r="F79" s="249" t="s">
        <v>19</v>
      </c>
      <c r="G79" s="249">
        <v>2</v>
      </c>
      <c r="H79" s="250">
        <v>5.0000000000000001E-3</v>
      </c>
      <c r="I79" s="251">
        <v>100</v>
      </c>
      <c r="J79" s="251">
        <v>380</v>
      </c>
      <c r="K79" s="251">
        <v>10</v>
      </c>
      <c r="L79" s="251">
        <v>10</v>
      </c>
      <c r="M79" s="127" t="s">
        <v>13</v>
      </c>
      <c r="N79" s="127">
        <f t="shared" si="13"/>
        <v>500</v>
      </c>
      <c r="O79" s="223">
        <v>1.5</v>
      </c>
      <c r="P79" s="252">
        <v>1</v>
      </c>
      <c r="Q79" s="299"/>
      <c r="R79" s="262" t="str">
        <f t="shared" si="10"/>
        <v>NO</v>
      </c>
      <c r="S79" s="100" t="str">
        <f t="shared" si="11"/>
        <v>missing value</v>
      </c>
      <c r="T79" s="277">
        <f t="shared" si="12"/>
        <v>-4</v>
      </c>
      <c r="U79" s="211" t="str">
        <f t="shared" si="9"/>
        <v/>
      </c>
      <c r="V79" s="59"/>
      <c r="W79" s="60"/>
      <c r="Z79" s="62"/>
    </row>
    <row r="80" spans="1:26">
      <c r="A80" s="420"/>
      <c r="B80" s="420"/>
      <c r="C80" s="238">
        <v>77</v>
      </c>
      <c r="D80" s="221">
        <v>2</v>
      </c>
      <c r="E80" s="222" t="s">
        <v>16</v>
      </c>
      <c r="F80" s="222" t="s">
        <v>19</v>
      </c>
      <c r="G80" s="222">
        <v>2</v>
      </c>
      <c r="H80" s="246">
        <v>5.0000000000000001E-3</v>
      </c>
      <c r="I80" s="223">
        <v>100</v>
      </c>
      <c r="J80" s="223">
        <v>380</v>
      </c>
      <c r="K80" s="223">
        <v>10</v>
      </c>
      <c r="L80" s="223">
        <v>10</v>
      </c>
      <c r="M80" s="127" t="s">
        <v>13</v>
      </c>
      <c r="N80" s="127">
        <f t="shared" si="13"/>
        <v>500</v>
      </c>
      <c r="O80" s="223">
        <v>1.5</v>
      </c>
      <c r="P80" s="224">
        <v>1</v>
      </c>
      <c r="Q80" s="299"/>
      <c r="R80" s="95" t="str">
        <f t="shared" si="10"/>
        <v>NO</v>
      </c>
      <c r="S80" s="99" t="str">
        <f t="shared" si="11"/>
        <v>missing value</v>
      </c>
      <c r="T80" s="277">
        <f t="shared" si="12"/>
        <v>-4</v>
      </c>
      <c r="U80" s="208" t="str">
        <f t="shared" si="9"/>
        <v/>
      </c>
      <c r="V80" s="54"/>
      <c r="W80" s="47"/>
    </row>
    <row r="81" spans="1:24">
      <c r="A81" s="420"/>
      <c r="B81" s="420"/>
      <c r="C81" s="238">
        <v>78</v>
      </c>
      <c r="D81" s="221">
        <v>3</v>
      </c>
      <c r="E81" s="222" t="s">
        <v>16</v>
      </c>
      <c r="F81" s="222" t="s">
        <v>19</v>
      </c>
      <c r="G81" s="222">
        <v>2</v>
      </c>
      <c r="H81" s="246">
        <v>5.0000000000000001E-3</v>
      </c>
      <c r="I81" s="223">
        <v>100</v>
      </c>
      <c r="J81" s="223">
        <v>380</v>
      </c>
      <c r="K81" s="223">
        <v>10</v>
      </c>
      <c r="L81" s="223">
        <v>10</v>
      </c>
      <c r="M81" s="127" t="s">
        <v>13</v>
      </c>
      <c r="N81" s="127">
        <f t="shared" si="13"/>
        <v>500</v>
      </c>
      <c r="O81" s="223">
        <v>1.5</v>
      </c>
      <c r="P81" s="224">
        <v>1</v>
      </c>
      <c r="Q81" s="299"/>
      <c r="R81" s="95" t="str">
        <f t="shared" si="10"/>
        <v>NO</v>
      </c>
      <c r="S81" s="99" t="str">
        <f t="shared" si="11"/>
        <v>missing value</v>
      </c>
      <c r="T81" s="277">
        <f t="shared" si="12"/>
        <v>-4</v>
      </c>
      <c r="U81" s="208" t="str">
        <f t="shared" si="9"/>
        <v/>
      </c>
      <c r="V81" s="54"/>
      <c r="W81" s="47"/>
    </row>
    <row r="82" spans="1:24">
      <c r="A82" s="420"/>
      <c r="B82" s="420"/>
      <c r="C82" s="238">
        <v>79</v>
      </c>
      <c r="D82" s="221">
        <v>1</v>
      </c>
      <c r="E82" s="222" t="s">
        <v>16</v>
      </c>
      <c r="F82" s="222" t="s">
        <v>19</v>
      </c>
      <c r="G82" s="222">
        <v>3</v>
      </c>
      <c r="H82" s="246">
        <v>5.0000000000000001E-4</v>
      </c>
      <c r="I82" s="223">
        <v>100</v>
      </c>
      <c r="J82" s="223">
        <v>380</v>
      </c>
      <c r="K82" s="223">
        <v>10</v>
      </c>
      <c r="L82" s="223">
        <v>10</v>
      </c>
      <c r="M82" s="127" t="s">
        <v>13</v>
      </c>
      <c r="N82" s="127">
        <f t="shared" si="13"/>
        <v>500</v>
      </c>
      <c r="O82" s="223">
        <v>1.5</v>
      </c>
      <c r="P82" s="224">
        <v>1</v>
      </c>
      <c r="Q82" s="299"/>
      <c r="R82" s="95" t="str">
        <f t="shared" si="10"/>
        <v>NO</v>
      </c>
      <c r="S82" s="99" t="str">
        <f t="shared" si="11"/>
        <v>missing value</v>
      </c>
      <c r="T82" s="277">
        <f t="shared" si="12"/>
        <v>-5</v>
      </c>
      <c r="U82" s="208" t="str">
        <f t="shared" si="9"/>
        <v/>
      </c>
      <c r="V82" s="54"/>
      <c r="W82" s="47"/>
    </row>
    <row r="83" spans="1:24">
      <c r="A83" s="420"/>
      <c r="B83" s="420"/>
      <c r="C83" s="238">
        <v>80</v>
      </c>
      <c r="D83" s="221">
        <v>2</v>
      </c>
      <c r="E83" s="222" t="s">
        <v>16</v>
      </c>
      <c r="F83" s="222" t="s">
        <v>19</v>
      </c>
      <c r="G83" s="222">
        <v>3</v>
      </c>
      <c r="H83" s="246">
        <v>5.0000000000000001E-4</v>
      </c>
      <c r="I83" s="223">
        <v>100</v>
      </c>
      <c r="J83" s="223">
        <v>380</v>
      </c>
      <c r="K83" s="223">
        <v>10</v>
      </c>
      <c r="L83" s="223">
        <v>10</v>
      </c>
      <c r="M83" s="127" t="s">
        <v>13</v>
      </c>
      <c r="N83" s="127">
        <f t="shared" si="13"/>
        <v>500</v>
      </c>
      <c r="O83" s="223">
        <v>1.5</v>
      </c>
      <c r="P83" s="224">
        <v>1</v>
      </c>
      <c r="Q83" s="299"/>
      <c r="R83" s="95" t="str">
        <f t="shared" si="10"/>
        <v>NO</v>
      </c>
      <c r="S83" s="99" t="str">
        <f t="shared" si="11"/>
        <v>missing value</v>
      </c>
      <c r="T83" s="277">
        <f t="shared" si="12"/>
        <v>-5</v>
      </c>
      <c r="U83" s="208" t="str">
        <f t="shared" si="9"/>
        <v/>
      </c>
      <c r="V83" s="54"/>
      <c r="W83" s="47"/>
    </row>
    <row r="84" spans="1:24">
      <c r="A84" s="420"/>
      <c r="B84" s="420"/>
      <c r="C84" s="238">
        <v>81</v>
      </c>
      <c r="D84" s="221">
        <v>3</v>
      </c>
      <c r="E84" s="222" t="s">
        <v>16</v>
      </c>
      <c r="F84" s="222" t="s">
        <v>19</v>
      </c>
      <c r="G84" s="222">
        <v>3</v>
      </c>
      <c r="H84" s="246">
        <v>5.0000000000000001E-4</v>
      </c>
      <c r="I84" s="223">
        <v>100</v>
      </c>
      <c r="J84" s="223">
        <v>380</v>
      </c>
      <c r="K84" s="223">
        <v>10</v>
      </c>
      <c r="L84" s="223">
        <v>10</v>
      </c>
      <c r="M84" s="127" t="s">
        <v>13</v>
      </c>
      <c r="N84" s="127">
        <f t="shared" si="13"/>
        <v>500</v>
      </c>
      <c r="O84" s="223">
        <v>1.5</v>
      </c>
      <c r="P84" s="224">
        <v>1</v>
      </c>
      <c r="Q84" s="299"/>
      <c r="R84" s="95" t="str">
        <f t="shared" si="10"/>
        <v>NO</v>
      </c>
      <c r="S84" s="99" t="str">
        <f t="shared" si="11"/>
        <v>missing value</v>
      </c>
      <c r="T84" s="277">
        <f t="shared" si="12"/>
        <v>-5</v>
      </c>
      <c r="U84" s="208" t="str">
        <f t="shared" si="9"/>
        <v/>
      </c>
      <c r="V84" s="54"/>
      <c r="W84" s="47"/>
      <c r="X84" s="44"/>
    </row>
    <row r="85" spans="1:24">
      <c r="A85" s="420"/>
      <c r="B85" s="420"/>
      <c r="C85" s="238">
        <v>82</v>
      </c>
      <c r="D85" s="221">
        <v>1</v>
      </c>
      <c r="E85" s="222" t="s">
        <v>16</v>
      </c>
      <c r="F85" s="222" t="s">
        <v>19</v>
      </c>
      <c r="G85" s="222">
        <v>4</v>
      </c>
      <c r="H85" s="246">
        <v>5.0000000000000002E-5</v>
      </c>
      <c r="I85" s="223">
        <v>100</v>
      </c>
      <c r="J85" s="223">
        <v>380</v>
      </c>
      <c r="K85" s="223">
        <v>10</v>
      </c>
      <c r="L85" s="223">
        <v>10</v>
      </c>
      <c r="M85" s="127" t="s">
        <v>13</v>
      </c>
      <c r="N85" s="127">
        <f t="shared" si="13"/>
        <v>500</v>
      </c>
      <c r="O85" s="223">
        <v>1.5</v>
      </c>
      <c r="P85" s="224">
        <v>1</v>
      </c>
      <c r="Q85" s="299"/>
      <c r="R85" s="95" t="str">
        <f t="shared" si="10"/>
        <v>NO</v>
      </c>
      <c r="S85" s="99" t="str">
        <f t="shared" si="11"/>
        <v>missing value</v>
      </c>
      <c r="T85" s="277">
        <f t="shared" si="12"/>
        <v>-6</v>
      </c>
      <c r="U85" s="208" t="str">
        <f t="shared" si="9"/>
        <v/>
      </c>
      <c r="V85" s="54"/>
      <c r="W85" s="47"/>
      <c r="X85" s="44"/>
    </row>
    <row r="86" spans="1:24">
      <c r="A86" s="420"/>
      <c r="B86" s="420"/>
      <c r="C86" s="238">
        <v>83</v>
      </c>
      <c r="D86" s="221">
        <v>2</v>
      </c>
      <c r="E86" s="222" t="s">
        <v>16</v>
      </c>
      <c r="F86" s="222" t="s">
        <v>19</v>
      </c>
      <c r="G86" s="222">
        <v>4</v>
      </c>
      <c r="H86" s="246">
        <v>5.0000000000000002E-5</v>
      </c>
      <c r="I86" s="223">
        <v>100</v>
      </c>
      <c r="J86" s="223">
        <v>380</v>
      </c>
      <c r="K86" s="223">
        <v>10</v>
      </c>
      <c r="L86" s="223">
        <v>10</v>
      </c>
      <c r="M86" s="127" t="s">
        <v>13</v>
      </c>
      <c r="N86" s="127">
        <f t="shared" si="13"/>
        <v>500</v>
      </c>
      <c r="O86" s="223">
        <v>1.5</v>
      </c>
      <c r="P86" s="224">
        <v>1</v>
      </c>
      <c r="Q86" s="299"/>
      <c r="R86" s="95" t="str">
        <f t="shared" si="10"/>
        <v>NO</v>
      </c>
      <c r="S86" s="99" t="str">
        <f t="shared" si="11"/>
        <v>missing value</v>
      </c>
      <c r="T86" s="277">
        <f t="shared" si="12"/>
        <v>-6</v>
      </c>
      <c r="U86" s="208" t="str">
        <f t="shared" si="9"/>
        <v/>
      </c>
      <c r="V86" s="54"/>
      <c r="W86" s="47"/>
      <c r="X86" s="44"/>
    </row>
    <row r="87" spans="1:24">
      <c r="A87" s="420"/>
      <c r="B87" s="420"/>
      <c r="C87" s="238">
        <v>84</v>
      </c>
      <c r="D87" s="221">
        <v>3</v>
      </c>
      <c r="E87" s="222" t="s">
        <v>16</v>
      </c>
      <c r="F87" s="222" t="s">
        <v>19</v>
      </c>
      <c r="G87" s="222">
        <v>4</v>
      </c>
      <c r="H87" s="246">
        <v>5.0000000000000002E-5</v>
      </c>
      <c r="I87" s="223">
        <v>100</v>
      </c>
      <c r="J87" s="223">
        <v>380</v>
      </c>
      <c r="K87" s="223">
        <v>10</v>
      </c>
      <c r="L87" s="223">
        <v>10</v>
      </c>
      <c r="M87" s="127" t="s">
        <v>13</v>
      </c>
      <c r="N87" s="127">
        <f t="shared" si="13"/>
        <v>500</v>
      </c>
      <c r="O87" s="223">
        <v>1.5</v>
      </c>
      <c r="P87" s="224">
        <v>1</v>
      </c>
      <c r="Q87" s="299"/>
      <c r="R87" s="95" t="str">
        <f t="shared" si="10"/>
        <v>NO</v>
      </c>
      <c r="S87" s="99" t="str">
        <f t="shared" si="11"/>
        <v>missing value</v>
      </c>
      <c r="T87" s="277">
        <f t="shared" si="12"/>
        <v>-6</v>
      </c>
      <c r="U87" s="208" t="str">
        <f t="shared" si="9"/>
        <v/>
      </c>
      <c r="V87" s="54"/>
      <c r="W87" s="47"/>
      <c r="X87" s="44"/>
    </row>
    <row r="88" spans="1:24">
      <c r="A88" s="420"/>
      <c r="B88" s="420"/>
      <c r="C88" s="238">
        <v>85</v>
      </c>
      <c r="D88" s="221">
        <v>1</v>
      </c>
      <c r="E88" s="222" t="s">
        <v>16</v>
      </c>
      <c r="F88" s="222" t="s">
        <v>19</v>
      </c>
      <c r="G88" s="222">
        <v>5</v>
      </c>
      <c r="H88" s="246">
        <v>5.0000000000000004E-6</v>
      </c>
      <c r="I88" s="223">
        <v>100</v>
      </c>
      <c r="J88" s="223">
        <v>380</v>
      </c>
      <c r="K88" s="223">
        <v>10</v>
      </c>
      <c r="L88" s="223">
        <v>10</v>
      </c>
      <c r="M88" s="127" t="s">
        <v>13</v>
      </c>
      <c r="N88" s="127">
        <f t="shared" si="13"/>
        <v>500</v>
      </c>
      <c r="O88" s="223">
        <v>1.5</v>
      </c>
      <c r="P88" s="224">
        <v>1</v>
      </c>
      <c r="Q88" s="299"/>
      <c r="R88" s="95" t="str">
        <f t="shared" si="10"/>
        <v>NO</v>
      </c>
      <c r="S88" s="99" t="str">
        <f t="shared" si="11"/>
        <v>missing value</v>
      </c>
      <c r="T88" s="277">
        <f t="shared" si="12"/>
        <v>-7</v>
      </c>
      <c r="U88" s="208" t="str">
        <f t="shared" si="9"/>
        <v/>
      </c>
      <c r="V88" s="54"/>
      <c r="W88" s="47"/>
      <c r="X88" s="44"/>
    </row>
    <row r="89" spans="1:24">
      <c r="A89" s="420"/>
      <c r="B89" s="420"/>
      <c r="C89" s="238">
        <v>86</v>
      </c>
      <c r="D89" s="221">
        <v>2</v>
      </c>
      <c r="E89" s="222" t="s">
        <v>16</v>
      </c>
      <c r="F89" s="222" t="s">
        <v>19</v>
      </c>
      <c r="G89" s="222">
        <v>5</v>
      </c>
      <c r="H89" s="246">
        <v>5.0000000000000004E-6</v>
      </c>
      <c r="I89" s="223">
        <v>100</v>
      </c>
      <c r="J89" s="223">
        <v>380</v>
      </c>
      <c r="K89" s="223">
        <v>10</v>
      </c>
      <c r="L89" s="223">
        <v>10</v>
      </c>
      <c r="M89" s="127" t="s">
        <v>13</v>
      </c>
      <c r="N89" s="127">
        <f t="shared" si="13"/>
        <v>500</v>
      </c>
      <c r="O89" s="223">
        <v>1.5</v>
      </c>
      <c r="P89" s="224">
        <v>1</v>
      </c>
      <c r="Q89" s="299"/>
      <c r="R89" s="95" t="str">
        <f t="shared" si="10"/>
        <v>NO</v>
      </c>
      <c r="S89" s="99" t="str">
        <f t="shared" si="11"/>
        <v>missing value</v>
      </c>
      <c r="T89" s="277">
        <f t="shared" si="12"/>
        <v>-7</v>
      </c>
      <c r="U89" s="208" t="str">
        <f t="shared" si="9"/>
        <v/>
      </c>
      <c r="V89" s="54"/>
      <c r="W89" s="47"/>
      <c r="X89" s="44"/>
    </row>
    <row r="90" spans="1:24">
      <c r="A90" s="420"/>
      <c r="B90" s="420"/>
      <c r="C90" s="238">
        <v>87</v>
      </c>
      <c r="D90" s="221">
        <v>3</v>
      </c>
      <c r="E90" s="222" t="s">
        <v>16</v>
      </c>
      <c r="F90" s="222" t="s">
        <v>19</v>
      </c>
      <c r="G90" s="222">
        <v>5</v>
      </c>
      <c r="H90" s="246">
        <v>5.0000000000000004E-6</v>
      </c>
      <c r="I90" s="223">
        <v>100</v>
      </c>
      <c r="J90" s="223">
        <v>380</v>
      </c>
      <c r="K90" s="223">
        <v>10</v>
      </c>
      <c r="L90" s="223">
        <v>10</v>
      </c>
      <c r="M90" s="127" t="s">
        <v>13</v>
      </c>
      <c r="N90" s="127">
        <f t="shared" si="13"/>
        <v>500</v>
      </c>
      <c r="O90" s="223">
        <v>1.5</v>
      </c>
      <c r="P90" s="224">
        <v>1</v>
      </c>
      <c r="Q90" s="299"/>
      <c r="R90" s="95" t="str">
        <f t="shared" si="10"/>
        <v>NO</v>
      </c>
      <c r="S90" s="99" t="str">
        <f t="shared" si="11"/>
        <v>missing value</v>
      </c>
      <c r="T90" s="277">
        <f t="shared" si="12"/>
        <v>-7</v>
      </c>
      <c r="U90" s="208" t="str">
        <f t="shared" si="9"/>
        <v/>
      </c>
      <c r="V90" s="54"/>
      <c r="W90" s="47"/>
      <c r="X90" s="44"/>
    </row>
    <row r="91" spans="1:24">
      <c r="A91" s="420"/>
      <c r="B91" s="420"/>
      <c r="C91" s="238">
        <v>88</v>
      </c>
      <c r="D91" s="221">
        <v>1</v>
      </c>
      <c r="E91" s="222" t="s">
        <v>16</v>
      </c>
      <c r="F91" s="222" t="s">
        <v>19</v>
      </c>
      <c r="G91" s="222">
        <v>6</v>
      </c>
      <c r="H91" s="246">
        <v>4.9999999999999998E-7</v>
      </c>
      <c r="I91" s="223">
        <v>100</v>
      </c>
      <c r="J91" s="223">
        <v>380</v>
      </c>
      <c r="K91" s="223">
        <v>10</v>
      </c>
      <c r="L91" s="223">
        <v>10</v>
      </c>
      <c r="M91" s="127" t="s">
        <v>13</v>
      </c>
      <c r="N91" s="127">
        <f t="shared" si="13"/>
        <v>500</v>
      </c>
      <c r="O91" s="223">
        <v>1.5</v>
      </c>
      <c r="P91" s="224">
        <v>1</v>
      </c>
      <c r="Q91" s="299"/>
      <c r="R91" s="95" t="str">
        <f t="shared" si="10"/>
        <v>NO</v>
      </c>
      <c r="S91" s="99" t="str">
        <f t="shared" si="11"/>
        <v>missing value</v>
      </c>
      <c r="T91" s="277">
        <f t="shared" si="12"/>
        <v>-8</v>
      </c>
      <c r="U91" s="208" t="str">
        <f t="shared" si="9"/>
        <v/>
      </c>
      <c r="V91" s="54"/>
      <c r="W91" s="47"/>
      <c r="X91" s="44"/>
    </row>
    <row r="92" spans="1:24">
      <c r="A92" s="420"/>
      <c r="B92" s="420"/>
      <c r="C92" s="238">
        <v>89</v>
      </c>
      <c r="D92" s="221">
        <v>2</v>
      </c>
      <c r="E92" s="222" t="s">
        <v>16</v>
      </c>
      <c r="F92" s="222" t="s">
        <v>19</v>
      </c>
      <c r="G92" s="222">
        <v>6</v>
      </c>
      <c r="H92" s="246">
        <v>4.9999999999999998E-7</v>
      </c>
      <c r="I92" s="223">
        <v>100</v>
      </c>
      <c r="J92" s="223">
        <v>380</v>
      </c>
      <c r="K92" s="223">
        <v>10</v>
      </c>
      <c r="L92" s="223">
        <v>10</v>
      </c>
      <c r="M92" s="127" t="s">
        <v>13</v>
      </c>
      <c r="N92" s="127">
        <f t="shared" si="13"/>
        <v>500</v>
      </c>
      <c r="O92" s="223">
        <v>1.5</v>
      </c>
      <c r="P92" s="224">
        <v>1</v>
      </c>
      <c r="Q92" s="299"/>
      <c r="R92" s="95" t="str">
        <f t="shared" si="10"/>
        <v>NO</v>
      </c>
      <c r="S92" s="99" t="str">
        <f t="shared" si="11"/>
        <v>missing value</v>
      </c>
      <c r="T92" s="277">
        <f t="shared" si="12"/>
        <v>-8</v>
      </c>
      <c r="U92" s="208" t="str">
        <f t="shared" si="9"/>
        <v/>
      </c>
      <c r="V92" s="54"/>
      <c r="W92" s="47"/>
      <c r="X92" s="44"/>
    </row>
    <row r="93" spans="1:24">
      <c r="A93" s="420"/>
      <c r="B93" s="420"/>
      <c r="C93" s="238">
        <v>90</v>
      </c>
      <c r="D93" s="221">
        <v>3</v>
      </c>
      <c r="E93" s="222" t="s">
        <v>16</v>
      </c>
      <c r="F93" s="222" t="s">
        <v>19</v>
      </c>
      <c r="G93" s="222">
        <v>6</v>
      </c>
      <c r="H93" s="246">
        <v>4.9999999999999998E-7</v>
      </c>
      <c r="I93" s="223">
        <v>100</v>
      </c>
      <c r="J93" s="223">
        <v>380</v>
      </c>
      <c r="K93" s="223">
        <v>10</v>
      </c>
      <c r="L93" s="223">
        <v>10</v>
      </c>
      <c r="M93" s="127" t="s">
        <v>13</v>
      </c>
      <c r="N93" s="127">
        <f t="shared" si="13"/>
        <v>500</v>
      </c>
      <c r="O93" s="223">
        <v>1.5</v>
      </c>
      <c r="P93" s="224">
        <v>1</v>
      </c>
      <c r="Q93" s="299"/>
      <c r="R93" s="95" t="str">
        <f t="shared" si="10"/>
        <v>NO</v>
      </c>
      <c r="S93" s="99" t="str">
        <f t="shared" si="11"/>
        <v>missing value</v>
      </c>
      <c r="T93" s="277">
        <f t="shared" si="12"/>
        <v>-8</v>
      </c>
      <c r="U93" s="208" t="str">
        <f t="shared" si="9"/>
        <v/>
      </c>
      <c r="V93" s="54"/>
      <c r="W93" s="47"/>
      <c r="X93" s="44"/>
    </row>
    <row r="94" spans="1:24">
      <c r="A94" s="420"/>
      <c r="B94" s="420"/>
      <c r="C94" s="238">
        <v>91</v>
      </c>
      <c r="D94" s="221">
        <v>1</v>
      </c>
      <c r="E94" s="222" t="s">
        <v>16</v>
      </c>
      <c r="F94" s="222" t="s">
        <v>19</v>
      </c>
      <c r="G94" s="222">
        <v>7</v>
      </c>
      <c r="H94" s="246">
        <v>4.9999999999999998E-8</v>
      </c>
      <c r="I94" s="223">
        <v>100</v>
      </c>
      <c r="J94" s="223">
        <v>380</v>
      </c>
      <c r="K94" s="223">
        <v>10</v>
      </c>
      <c r="L94" s="223">
        <v>10</v>
      </c>
      <c r="M94" s="127" t="s">
        <v>13</v>
      </c>
      <c r="N94" s="127">
        <f t="shared" si="13"/>
        <v>500</v>
      </c>
      <c r="O94" s="223">
        <v>1.5</v>
      </c>
      <c r="P94" s="224">
        <v>1</v>
      </c>
      <c r="Q94" s="299"/>
      <c r="R94" s="95" t="str">
        <f t="shared" si="10"/>
        <v>NO</v>
      </c>
      <c r="S94" s="99" t="str">
        <f t="shared" si="11"/>
        <v>missing value</v>
      </c>
      <c r="T94" s="277">
        <f t="shared" si="12"/>
        <v>-9</v>
      </c>
      <c r="U94" s="208" t="str">
        <f t="shared" si="9"/>
        <v/>
      </c>
      <c r="V94" s="54"/>
      <c r="W94" s="47"/>
      <c r="X94" s="44"/>
    </row>
    <row r="95" spans="1:24">
      <c r="A95" s="420"/>
      <c r="B95" s="420"/>
      <c r="C95" s="238">
        <v>92</v>
      </c>
      <c r="D95" s="221">
        <v>2</v>
      </c>
      <c r="E95" s="222" t="s">
        <v>16</v>
      </c>
      <c r="F95" s="222" t="s">
        <v>19</v>
      </c>
      <c r="G95" s="222">
        <v>7</v>
      </c>
      <c r="H95" s="246">
        <v>4.9999999999999998E-8</v>
      </c>
      <c r="I95" s="223">
        <v>100</v>
      </c>
      <c r="J95" s="223">
        <v>380</v>
      </c>
      <c r="K95" s="223">
        <v>10</v>
      </c>
      <c r="L95" s="223">
        <v>10</v>
      </c>
      <c r="M95" s="127" t="s">
        <v>13</v>
      </c>
      <c r="N95" s="127">
        <f t="shared" si="13"/>
        <v>500</v>
      </c>
      <c r="O95" s="223">
        <v>1.5</v>
      </c>
      <c r="P95" s="224">
        <v>1</v>
      </c>
      <c r="Q95" s="299"/>
      <c r="R95" s="95" t="str">
        <f t="shared" si="10"/>
        <v>NO</v>
      </c>
      <c r="S95" s="99" t="str">
        <f t="shared" si="11"/>
        <v>missing value</v>
      </c>
      <c r="T95" s="277">
        <f t="shared" si="12"/>
        <v>-9</v>
      </c>
      <c r="U95" s="208" t="str">
        <f t="shared" si="9"/>
        <v/>
      </c>
      <c r="V95" s="54"/>
      <c r="W95" s="47"/>
      <c r="X95" s="44"/>
    </row>
    <row r="96" spans="1:24">
      <c r="A96" s="420"/>
      <c r="B96" s="420"/>
      <c r="C96" s="238">
        <v>93</v>
      </c>
      <c r="D96" s="221">
        <v>3</v>
      </c>
      <c r="E96" s="222" t="s">
        <v>16</v>
      </c>
      <c r="F96" s="222" t="s">
        <v>19</v>
      </c>
      <c r="G96" s="222">
        <v>7</v>
      </c>
      <c r="H96" s="246">
        <v>4.9999999999999998E-8</v>
      </c>
      <c r="I96" s="223">
        <v>100</v>
      </c>
      <c r="J96" s="223">
        <v>380</v>
      </c>
      <c r="K96" s="223">
        <v>10</v>
      </c>
      <c r="L96" s="223">
        <v>10</v>
      </c>
      <c r="M96" s="127" t="s">
        <v>13</v>
      </c>
      <c r="N96" s="127">
        <f t="shared" si="13"/>
        <v>500</v>
      </c>
      <c r="O96" s="223">
        <v>1.5</v>
      </c>
      <c r="P96" s="224">
        <v>1</v>
      </c>
      <c r="Q96" s="299"/>
      <c r="R96" s="95" t="str">
        <f t="shared" si="10"/>
        <v>NO</v>
      </c>
      <c r="S96" s="99" t="str">
        <f t="shared" si="11"/>
        <v>missing value</v>
      </c>
      <c r="T96" s="277">
        <f t="shared" si="12"/>
        <v>-9</v>
      </c>
      <c r="U96" s="208" t="str">
        <f t="shared" si="9"/>
        <v/>
      </c>
      <c r="V96" s="54"/>
      <c r="W96" s="47"/>
      <c r="X96" s="44"/>
    </row>
    <row r="97" spans="1:24">
      <c r="A97" s="420"/>
      <c r="B97" s="420"/>
      <c r="C97" s="238">
        <v>94</v>
      </c>
      <c r="D97" s="221">
        <v>1</v>
      </c>
      <c r="E97" s="222" t="s">
        <v>16</v>
      </c>
      <c r="F97" s="222" t="s">
        <v>19</v>
      </c>
      <c r="G97" s="222">
        <v>8</v>
      </c>
      <c r="H97" s="246">
        <v>5.0000000000000001E-9</v>
      </c>
      <c r="I97" s="223">
        <v>100</v>
      </c>
      <c r="J97" s="223">
        <v>380</v>
      </c>
      <c r="K97" s="223">
        <v>10</v>
      </c>
      <c r="L97" s="223">
        <v>10</v>
      </c>
      <c r="M97" s="127" t="s">
        <v>13</v>
      </c>
      <c r="N97" s="127">
        <f t="shared" si="13"/>
        <v>500</v>
      </c>
      <c r="O97" s="223">
        <v>1.5</v>
      </c>
      <c r="P97" s="224">
        <v>1</v>
      </c>
      <c r="Q97" s="299"/>
      <c r="R97" s="95" t="str">
        <f t="shared" si="10"/>
        <v>NO</v>
      </c>
      <c r="S97" s="99" t="str">
        <f t="shared" si="11"/>
        <v>missing value</v>
      </c>
      <c r="T97" s="277">
        <f t="shared" si="12"/>
        <v>-10</v>
      </c>
      <c r="U97" s="208" t="str">
        <f t="shared" si="9"/>
        <v/>
      </c>
      <c r="V97" s="54"/>
      <c r="W97" s="47"/>
      <c r="X97" s="44"/>
    </row>
    <row r="98" spans="1:24">
      <c r="A98" s="420"/>
      <c r="B98" s="420"/>
      <c r="C98" s="238">
        <v>95</v>
      </c>
      <c r="D98" s="221">
        <v>2</v>
      </c>
      <c r="E98" s="222" t="s">
        <v>16</v>
      </c>
      <c r="F98" s="222" t="s">
        <v>19</v>
      </c>
      <c r="G98" s="222">
        <v>8</v>
      </c>
      <c r="H98" s="246">
        <v>5.0000000000000001E-9</v>
      </c>
      <c r="I98" s="223">
        <v>100</v>
      </c>
      <c r="J98" s="223">
        <v>380</v>
      </c>
      <c r="K98" s="223">
        <v>10</v>
      </c>
      <c r="L98" s="223">
        <v>10</v>
      </c>
      <c r="M98" s="127" t="s">
        <v>13</v>
      </c>
      <c r="N98" s="127">
        <f t="shared" si="13"/>
        <v>500</v>
      </c>
      <c r="O98" s="223">
        <v>1.5</v>
      </c>
      <c r="P98" s="224">
        <v>1</v>
      </c>
      <c r="Q98" s="299"/>
      <c r="R98" s="95" t="str">
        <f t="shared" si="10"/>
        <v>NO</v>
      </c>
      <c r="S98" s="99" t="str">
        <f t="shared" si="11"/>
        <v>missing value</v>
      </c>
      <c r="T98" s="277">
        <f t="shared" si="12"/>
        <v>-10</v>
      </c>
      <c r="U98" s="208" t="str">
        <f t="shared" si="9"/>
        <v/>
      </c>
      <c r="V98" s="54"/>
      <c r="W98" s="47"/>
      <c r="X98" s="44"/>
    </row>
    <row r="99" spans="1:24" ht="13.5" thickBot="1">
      <c r="A99" s="420"/>
      <c r="B99" s="420"/>
      <c r="C99" s="241">
        <v>96</v>
      </c>
      <c r="D99" s="226">
        <v>3</v>
      </c>
      <c r="E99" s="227" t="s">
        <v>16</v>
      </c>
      <c r="F99" s="227" t="s">
        <v>19</v>
      </c>
      <c r="G99" s="227">
        <v>8</v>
      </c>
      <c r="H99" s="253">
        <v>5.0000000000000001E-9</v>
      </c>
      <c r="I99" s="228">
        <v>100</v>
      </c>
      <c r="J99" s="228">
        <v>380</v>
      </c>
      <c r="K99" s="228">
        <v>10</v>
      </c>
      <c r="L99" s="228">
        <v>10</v>
      </c>
      <c r="M99" s="372" t="s">
        <v>13</v>
      </c>
      <c r="N99" s="129">
        <f>SUM(I99:M99)</f>
        <v>500</v>
      </c>
      <c r="O99" s="228">
        <v>1.5</v>
      </c>
      <c r="P99" s="229">
        <v>1</v>
      </c>
      <c r="Q99" s="300"/>
      <c r="R99" s="97" t="str">
        <f t="shared" si="10"/>
        <v>NO</v>
      </c>
      <c r="S99" s="98" t="str">
        <f t="shared" si="11"/>
        <v>missing value</v>
      </c>
      <c r="T99" s="278">
        <f t="shared" si="12"/>
        <v>-10</v>
      </c>
      <c r="U99" s="209" t="str">
        <f t="shared" si="9"/>
        <v/>
      </c>
      <c r="V99" s="54"/>
      <c r="W99" s="47"/>
      <c r="X99" s="44"/>
    </row>
    <row r="100" spans="1:24">
      <c r="A100" s="420"/>
      <c r="B100" s="420"/>
      <c r="C100" s="234">
        <v>97</v>
      </c>
      <c r="D100" s="216">
        <v>1</v>
      </c>
      <c r="E100" s="217" t="s">
        <v>17</v>
      </c>
      <c r="F100" s="217" t="s">
        <v>20</v>
      </c>
      <c r="G100" s="217">
        <v>1</v>
      </c>
      <c r="H100" s="245">
        <v>0.05</v>
      </c>
      <c r="I100" s="218">
        <v>100</v>
      </c>
      <c r="J100" s="218">
        <v>380</v>
      </c>
      <c r="K100" s="218">
        <v>10</v>
      </c>
      <c r="L100" s="218">
        <v>10</v>
      </c>
      <c r="M100" s="125" t="s">
        <v>13</v>
      </c>
      <c r="N100" s="125">
        <f>SUM(I100:M100)</f>
        <v>500</v>
      </c>
      <c r="O100" s="218">
        <v>1.5</v>
      </c>
      <c r="P100" s="219">
        <v>1</v>
      </c>
      <c r="Q100" s="298"/>
      <c r="R100" s="93" t="str">
        <f t="shared" si="10"/>
        <v>NO</v>
      </c>
      <c r="S100" s="94" t="str">
        <f t="shared" si="11"/>
        <v>missing value</v>
      </c>
      <c r="T100" s="276">
        <f t="shared" si="12"/>
        <v>-3</v>
      </c>
      <c r="U100" s="212" t="str">
        <f t="shared" ref="U100:U131" si="14">IF(R100&lt;&gt;"NO",(O100/P100)*Q100,"")</f>
        <v/>
      </c>
      <c r="V100" s="46"/>
      <c r="W100" s="48"/>
    </row>
    <row r="101" spans="1:24">
      <c r="A101" s="420"/>
      <c r="B101" s="420"/>
      <c r="C101" s="238">
        <v>98</v>
      </c>
      <c r="D101" s="221">
        <v>2</v>
      </c>
      <c r="E101" s="222" t="s">
        <v>17</v>
      </c>
      <c r="F101" s="222" t="s">
        <v>20</v>
      </c>
      <c r="G101" s="222">
        <v>1</v>
      </c>
      <c r="H101" s="246">
        <v>0.05</v>
      </c>
      <c r="I101" s="223">
        <v>100</v>
      </c>
      <c r="J101" s="223">
        <v>380</v>
      </c>
      <c r="K101" s="223">
        <v>10</v>
      </c>
      <c r="L101" s="223">
        <v>10</v>
      </c>
      <c r="M101" s="127" t="s">
        <v>13</v>
      </c>
      <c r="N101" s="127">
        <f>SUM(I101:M101)</f>
        <v>500</v>
      </c>
      <c r="O101" s="223">
        <v>1.5</v>
      </c>
      <c r="P101" s="224">
        <v>1</v>
      </c>
      <c r="Q101" s="299"/>
      <c r="R101" s="95" t="str">
        <f t="shared" si="10"/>
        <v>NO</v>
      </c>
      <c r="S101" s="99" t="str">
        <f t="shared" si="11"/>
        <v>missing value</v>
      </c>
      <c r="T101" s="277">
        <f t="shared" si="12"/>
        <v>-3</v>
      </c>
      <c r="U101" s="213" t="str">
        <f t="shared" si="14"/>
        <v/>
      </c>
      <c r="V101" s="46"/>
      <c r="W101" s="48"/>
    </row>
    <row r="102" spans="1:24">
      <c r="A102" s="420"/>
      <c r="B102" s="420"/>
      <c r="C102" s="238">
        <v>99</v>
      </c>
      <c r="D102" s="221">
        <v>3</v>
      </c>
      <c r="E102" s="222" t="s">
        <v>17</v>
      </c>
      <c r="F102" s="222" t="s">
        <v>20</v>
      </c>
      <c r="G102" s="222">
        <v>1</v>
      </c>
      <c r="H102" s="246">
        <v>0.05</v>
      </c>
      <c r="I102" s="223">
        <v>100</v>
      </c>
      <c r="J102" s="223">
        <v>380</v>
      </c>
      <c r="K102" s="223">
        <v>10</v>
      </c>
      <c r="L102" s="223">
        <v>10</v>
      </c>
      <c r="M102" s="127" t="s">
        <v>13</v>
      </c>
      <c r="N102" s="127">
        <f t="shared" ref="N102:N122" si="15">SUM(I102:M102)</f>
        <v>500</v>
      </c>
      <c r="O102" s="223">
        <v>1.5</v>
      </c>
      <c r="P102" s="224">
        <v>1</v>
      </c>
      <c r="Q102" s="299"/>
      <c r="R102" s="95" t="str">
        <f t="shared" si="10"/>
        <v>NO</v>
      </c>
      <c r="S102" s="99" t="str">
        <f t="shared" si="11"/>
        <v>missing value</v>
      </c>
      <c r="T102" s="277">
        <f t="shared" si="12"/>
        <v>-3</v>
      </c>
      <c r="U102" s="213" t="str">
        <f t="shared" si="14"/>
        <v/>
      </c>
      <c r="V102" s="46"/>
      <c r="W102" s="48"/>
    </row>
    <row r="103" spans="1:24">
      <c r="A103" s="420"/>
      <c r="B103" s="420"/>
      <c r="C103" s="238">
        <v>100</v>
      </c>
      <c r="D103" s="221">
        <v>1</v>
      </c>
      <c r="E103" s="222" t="s">
        <v>17</v>
      </c>
      <c r="F103" s="222" t="s">
        <v>20</v>
      </c>
      <c r="G103" s="222">
        <v>2</v>
      </c>
      <c r="H103" s="250">
        <v>5.0000000000000001E-3</v>
      </c>
      <c r="I103" s="223">
        <v>100</v>
      </c>
      <c r="J103" s="223">
        <v>380</v>
      </c>
      <c r="K103" s="223">
        <v>10</v>
      </c>
      <c r="L103" s="223">
        <v>10</v>
      </c>
      <c r="M103" s="127" t="s">
        <v>13</v>
      </c>
      <c r="N103" s="127">
        <f t="shared" si="15"/>
        <v>500</v>
      </c>
      <c r="O103" s="223">
        <v>1.5</v>
      </c>
      <c r="P103" s="224">
        <v>1</v>
      </c>
      <c r="Q103" s="299"/>
      <c r="R103" s="95" t="str">
        <f t="shared" si="10"/>
        <v>NO</v>
      </c>
      <c r="S103" s="99" t="str">
        <f t="shared" si="11"/>
        <v>missing value</v>
      </c>
      <c r="T103" s="277">
        <f t="shared" si="12"/>
        <v>-4</v>
      </c>
      <c r="U103" s="213" t="str">
        <f t="shared" si="14"/>
        <v/>
      </c>
      <c r="V103" s="46"/>
      <c r="W103" s="48"/>
    </row>
    <row r="104" spans="1:24">
      <c r="A104" s="420"/>
      <c r="B104" s="420"/>
      <c r="C104" s="238">
        <v>101</v>
      </c>
      <c r="D104" s="221">
        <v>2</v>
      </c>
      <c r="E104" s="222" t="s">
        <v>17</v>
      </c>
      <c r="F104" s="222" t="s">
        <v>20</v>
      </c>
      <c r="G104" s="222">
        <v>2</v>
      </c>
      <c r="H104" s="246">
        <v>5.0000000000000001E-3</v>
      </c>
      <c r="I104" s="223">
        <v>100</v>
      </c>
      <c r="J104" s="223">
        <v>380</v>
      </c>
      <c r="K104" s="223">
        <v>10</v>
      </c>
      <c r="L104" s="223">
        <v>10</v>
      </c>
      <c r="M104" s="127" t="s">
        <v>13</v>
      </c>
      <c r="N104" s="127">
        <f t="shared" si="15"/>
        <v>500</v>
      </c>
      <c r="O104" s="223">
        <v>1.5</v>
      </c>
      <c r="P104" s="224">
        <v>1</v>
      </c>
      <c r="Q104" s="299"/>
      <c r="R104" s="95" t="str">
        <f t="shared" si="10"/>
        <v>NO</v>
      </c>
      <c r="S104" s="99" t="str">
        <f t="shared" si="11"/>
        <v>missing value</v>
      </c>
      <c r="T104" s="277">
        <f t="shared" si="12"/>
        <v>-4</v>
      </c>
      <c r="U104" s="213" t="str">
        <f t="shared" si="14"/>
        <v/>
      </c>
      <c r="V104" s="65"/>
      <c r="W104" s="48"/>
    </row>
    <row r="105" spans="1:24">
      <c r="A105" s="420"/>
      <c r="B105" s="420"/>
      <c r="C105" s="238">
        <v>102</v>
      </c>
      <c r="D105" s="221">
        <v>3</v>
      </c>
      <c r="E105" s="222" t="s">
        <v>17</v>
      </c>
      <c r="F105" s="222" t="s">
        <v>20</v>
      </c>
      <c r="G105" s="222">
        <v>2</v>
      </c>
      <c r="H105" s="246">
        <v>5.0000000000000001E-3</v>
      </c>
      <c r="I105" s="223">
        <v>100</v>
      </c>
      <c r="J105" s="223">
        <v>380</v>
      </c>
      <c r="K105" s="223">
        <v>10</v>
      </c>
      <c r="L105" s="223">
        <v>10</v>
      </c>
      <c r="M105" s="127" t="s">
        <v>13</v>
      </c>
      <c r="N105" s="127">
        <f t="shared" si="15"/>
        <v>500</v>
      </c>
      <c r="O105" s="223">
        <v>1.5</v>
      </c>
      <c r="P105" s="224">
        <v>1</v>
      </c>
      <c r="Q105" s="299"/>
      <c r="R105" s="95" t="str">
        <f t="shared" si="10"/>
        <v>NO</v>
      </c>
      <c r="S105" s="99" t="str">
        <f t="shared" si="11"/>
        <v>missing value</v>
      </c>
      <c r="T105" s="277">
        <f t="shared" si="12"/>
        <v>-4</v>
      </c>
      <c r="U105" s="208" t="str">
        <f t="shared" si="14"/>
        <v/>
      </c>
      <c r="V105" s="203"/>
      <c r="W105" s="47"/>
      <c r="X105" s="44"/>
    </row>
    <row r="106" spans="1:24">
      <c r="A106" s="420"/>
      <c r="B106" s="420"/>
      <c r="C106" s="238">
        <v>103</v>
      </c>
      <c r="D106" s="221">
        <v>1</v>
      </c>
      <c r="E106" s="222" t="s">
        <v>17</v>
      </c>
      <c r="F106" s="222" t="s">
        <v>20</v>
      </c>
      <c r="G106" s="222">
        <v>3</v>
      </c>
      <c r="H106" s="246">
        <v>5.0000000000000001E-4</v>
      </c>
      <c r="I106" s="223">
        <v>100</v>
      </c>
      <c r="J106" s="223">
        <v>380</v>
      </c>
      <c r="K106" s="223">
        <v>10</v>
      </c>
      <c r="L106" s="223">
        <v>10</v>
      </c>
      <c r="M106" s="127" t="s">
        <v>13</v>
      </c>
      <c r="N106" s="127">
        <f t="shared" si="15"/>
        <v>500</v>
      </c>
      <c r="O106" s="223">
        <v>1.5</v>
      </c>
      <c r="P106" s="224">
        <v>1</v>
      </c>
      <c r="Q106" s="299"/>
      <c r="R106" s="95" t="str">
        <f t="shared" si="10"/>
        <v>NO</v>
      </c>
      <c r="S106" s="99" t="str">
        <f t="shared" si="11"/>
        <v>missing value</v>
      </c>
      <c r="T106" s="277">
        <f t="shared" si="12"/>
        <v>-5</v>
      </c>
      <c r="U106" s="208" t="str">
        <f t="shared" si="14"/>
        <v/>
      </c>
      <c r="V106" s="203"/>
      <c r="W106" s="47"/>
      <c r="X106" s="44"/>
    </row>
    <row r="107" spans="1:24">
      <c r="A107" s="420"/>
      <c r="B107" s="420"/>
      <c r="C107" s="238">
        <v>104</v>
      </c>
      <c r="D107" s="221">
        <v>2</v>
      </c>
      <c r="E107" s="222" t="s">
        <v>17</v>
      </c>
      <c r="F107" s="222" t="s">
        <v>20</v>
      </c>
      <c r="G107" s="222">
        <v>3</v>
      </c>
      <c r="H107" s="246">
        <v>5.0000000000000001E-4</v>
      </c>
      <c r="I107" s="223">
        <v>100</v>
      </c>
      <c r="J107" s="223">
        <v>380</v>
      </c>
      <c r="K107" s="223">
        <v>10</v>
      </c>
      <c r="L107" s="223">
        <v>10</v>
      </c>
      <c r="M107" s="127" t="s">
        <v>13</v>
      </c>
      <c r="N107" s="127">
        <f t="shared" si="15"/>
        <v>500</v>
      </c>
      <c r="O107" s="223">
        <v>1.5</v>
      </c>
      <c r="P107" s="224">
        <v>1</v>
      </c>
      <c r="Q107" s="299"/>
      <c r="R107" s="95" t="str">
        <f t="shared" si="10"/>
        <v>NO</v>
      </c>
      <c r="S107" s="99" t="str">
        <f t="shared" si="11"/>
        <v>missing value</v>
      </c>
      <c r="T107" s="277">
        <f t="shared" si="12"/>
        <v>-5</v>
      </c>
      <c r="U107" s="208" t="str">
        <f t="shared" si="14"/>
        <v/>
      </c>
      <c r="V107" s="203"/>
      <c r="W107" s="47"/>
      <c r="X107" s="44"/>
    </row>
    <row r="108" spans="1:24">
      <c r="A108" s="420"/>
      <c r="B108" s="420"/>
      <c r="C108" s="238">
        <v>105</v>
      </c>
      <c r="D108" s="221">
        <v>3</v>
      </c>
      <c r="E108" s="222" t="s">
        <v>17</v>
      </c>
      <c r="F108" s="222" t="s">
        <v>20</v>
      </c>
      <c r="G108" s="222">
        <v>3</v>
      </c>
      <c r="H108" s="246">
        <v>5.0000000000000001E-4</v>
      </c>
      <c r="I108" s="223">
        <v>100</v>
      </c>
      <c r="J108" s="223">
        <v>380</v>
      </c>
      <c r="K108" s="223">
        <v>10</v>
      </c>
      <c r="L108" s="223">
        <v>10</v>
      </c>
      <c r="M108" s="127" t="s">
        <v>13</v>
      </c>
      <c r="N108" s="127">
        <f t="shared" si="15"/>
        <v>500</v>
      </c>
      <c r="O108" s="223">
        <v>1.5</v>
      </c>
      <c r="P108" s="224">
        <v>1</v>
      </c>
      <c r="Q108" s="299"/>
      <c r="R108" s="95" t="str">
        <f t="shared" si="10"/>
        <v>NO</v>
      </c>
      <c r="S108" s="99" t="str">
        <f t="shared" si="11"/>
        <v>missing value</v>
      </c>
      <c r="T108" s="277">
        <f t="shared" si="12"/>
        <v>-5</v>
      </c>
      <c r="U108" s="208" t="str">
        <f t="shared" si="14"/>
        <v/>
      </c>
      <c r="V108" s="203"/>
      <c r="W108" s="66"/>
      <c r="X108" s="44"/>
    </row>
    <row r="109" spans="1:24">
      <c r="A109" s="420"/>
      <c r="B109" s="420"/>
      <c r="C109" s="238">
        <v>106</v>
      </c>
      <c r="D109" s="221">
        <v>1</v>
      </c>
      <c r="E109" s="222" t="s">
        <v>17</v>
      </c>
      <c r="F109" s="222" t="s">
        <v>20</v>
      </c>
      <c r="G109" s="222">
        <v>4</v>
      </c>
      <c r="H109" s="246">
        <v>5.0000000000000002E-5</v>
      </c>
      <c r="I109" s="223">
        <v>100</v>
      </c>
      <c r="J109" s="223">
        <v>380</v>
      </c>
      <c r="K109" s="223">
        <v>10</v>
      </c>
      <c r="L109" s="223">
        <v>10</v>
      </c>
      <c r="M109" s="127" t="s">
        <v>13</v>
      </c>
      <c r="N109" s="127">
        <f t="shared" si="15"/>
        <v>500</v>
      </c>
      <c r="O109" s="223">
        <v>1.5</v>
      </c>
      <c r="P109" s="224">
        <v>1</v>
      </c>
      <c r="Q109" s="299"/>
      <c r="R109" s="95" t="str">
        <f t="shared" si="10"/>
        <v>NO</v>
      </c>
      <c r="S109" s="99" t="str">
        <f t="shared" si="11"/>
        <v>missing value</v>
      </c>
      <c r="T109" s="277">
        <f t="shared" si="12"/>
        <v>-6</v>
      </c>
      <c r="U109" s="208" t="str">
        <f t="shared" si="14"/>
        <v/>
      </c>
      <c r="V109" s="203"/>
      <c r="W109" s="47"/>
      <c r="X109" s="44"/>
    </row>
    <row r="110" spans="1:24">
      <c r="A110" s="420"/>
      <c r="B110" s="420"/>
      <c r="C110" s="238">
        <v>107</v>
      </c>
      <c r="D110" s="221">
        <v>2</v>
      </c>
      <c r="E110" s="222" t="s">
        <v>17</v>
      </c>
      <c r="F110" s="222" t="s">
        <v>20</v>
      </c>
      <c r="G110" s="222">
        <v>4</v>
      </c>
      <c r="H110" s="246">
        <v>5.0000000000000002E-5</v>
      </c>
      <c r="I110" s="223">
        <v>100</v>
      </c>
      <c r="J110" s="223">
        <v>380</v>
      </c>
      <c r="K110" s="223">
        <v>10</v>
      </c>
      <c r="L110" s="223">
        <v>10</v>
      </c>
      <c r="M110" s="127" t="s">
        <v>13</v>
      </c>
      <c r="N110" s="127">
        <f t="shared" si="15"/>
        <v>500</v>
      </c>
      <c r="O110" s="223">
        <v>1.5</v>
      </c>
      <c r="P110" s="224">
        <v>1</v>
      </c>
      <c r="Q110" s="299"/>
      <c r="R110" s="95" t="str">
        <f t="shared" si="10"/>
        <v>NO</v>
      </c>
      <c r="S110" s="99" t="str">
        <f t="shared" si="11"/>
        <v>missing value</v>
      </c>
      <c r="T110" s="277">
        <f t="shared" si="12"/>
        <v>-6</v>
      </c>
      <c r="U110" s="208" t="str">
        <f t="shared" si="14"/>
        <v/>
      </c>
      <c r="V110" s="203"/>
      <c r="W110" s="47"/>
      <c r="X110" s="44"/>
    </row>
    <row r="111" spans="1:24">
      <c r="A111" s="420"/>
      <c r="B111" s="420"/>
      <c r="C111" s="238">
        <v>108</v>
      </c>
      <c r="D111" s="221">
        <v>3</v>
      </c>
      <c r="E111" s="222" t="s">
        <v>17</v>
      </c>
      <c r="F111" s="222" t="s">
        <v>20</v>
      </c>
      <c r="G111" s="222">
        <v>4</v>
      </c>
      <c r="H111" s="246">
        <v>5.0000000000000002E-5</v>
      </c>
      <c r="I111" s="223">
        <v>100</v>
      </c>
      <c r="J111" s="223">
        <v>380</v>
      </c>
      <c r="K111" s="223">
        <v>10</v>
      </c>
      <c r="L111" s="223">
        <v>10</v>
      </c>
      <c r="M111" s="127" t="s">
        <v>13</v>
      </c>
      <c r="N111" s="127">
        <f t="shared" si="15"/>
        <v>500</v>
      </c>
      <c r="O111" s="223">
        <v>1.5</v>
      </c>
      <c r="P111" s="224">
        <v>1</v>
      </c>
      <c r="Q111" s="299"/>
      <c r="R111" s="95" t="str">
        <f t="shared" si="10"/>
        <v>NO</v>
      </c>
      <c r="S111" s="99" t="str">
        <f t="shared" si="11"/>
        <v>missing value</v>
      </c>
      <c r="T111" s="277">
        <f t="shared" si="12"/>
        <v>-6</v>
      </c>
      <c r="U111" s="208" t="str">
        <f t="shared" si="14"/>
        <v/>
      </c>
      <c r="V111" s="203"/>
      <c r="W111" s="47"/>
      <c r="X111" s="44"/>
    </row>
    <row r="112" spans="1:24">
      <c r="A112" s="420"/>
      <c r="B112" s="420"/>
      <c r="C112" s="238">
        <v>109</v>
      </c>
      <c r="D112" s="221">
        <v>1</v>
      </c>
      <c r="E112" s="222" t="s">
        <v>17</v>
      </c>
      <c r="F112" s="222" t="s">
        <v>20</v>
      </c>
      <c r="G112" s="222">
        <v>5</v>
      </c>
      <c r="H112" s="246">
        <v>5.0000000000000004E-6</v>
      </c>
      <c r="I112" s="223">
        <v>100</v>
      </c>
      <c r="J112" s="223">
        <v>380</v>
      </c>
      <c r="K112" s="223">
        <v>10</v>
      </c>
      <c r="L112" s="223">
        <v>10</v>
      </c>
      <c r="M112" s="127" t="s">
        <v>13</v>
      </c>
      <c r="N112" s="127">
        <f t="shared" si="15"/>
        <v>500</v>
      </c>
      <c r="O112" s="223">
        <v>1.5</v>
      </c>
      <c r="P112" s="224">
        <v>1</v>
      </c>
      <c r="Q112" s="299"/>
      <c r="R112" s="95" t="str">
        <f t="shared" si="10"/>
        <v>NO</v>
      </c>
      <c r="S112" s="99" t="str">
        <f t="shared" si="11"/>
        <v>missing value</v>
      </c>
      <c r="T112" s="277">
        <f t="shared" si="12"/>
        <v>-7</v>
      </c>
      <c r="U112" s="208" t="str">
        <f t="shared" si="14"/>
        <v/>
      </c>
      <c r="V112" s="203"/>
      <c r="W112" s="47"/>
      <c r="X112" s="44"/>
    </row>
    <row r="113" spans="1:24">
      <c r="A113" s="420"/>
      <c r="B113" s="420"/>
      <c r="C113" s="238">
        <v>110</v>
      </c>
      <c r="D113" s="221">
        <v>2</v>
      </c>
      <c r="E113" s="222" t="s">
        <v>17</v>
      </c>
      <c r="F113" s="222" t="s">
        <v>20</v>
      </c>
      <c r="G113" s="222">
        <v>5</v>
      </c>
      <c r="H113" s="246">
        <v>5.0000000000000004E-6</v>
      </c>
      <c r="I113" s="223">
        <v>100</v>
      </c>
      <c r="J113" s="223">
        <v>380</v>
      </c>
      <c r="K113" s="223">
        <v>10</v>
      </c>
      <c r="L113" s="223">
        <v>10</v>
      </c>
      <c r="M113" s="127" t="s">
        <v>13</v>
      </c>
      <c r="N113" s="127">
        <f t="shared" si="15"/>
        <v>500</v>
      </c>
      <c r="O113" s="223">
        <v>1.5</v>
      </c>
      <c r="P113" s="224">
        <v>1</v>
      </c>
      <c r="Q113" s="299"/>
      <c r="R113" s="95" t="str">
        <f t="shared" si="10"/>
        <v>NO</v>
      </c>
      <c r="S113" s="99" t="str">
        <f t="shared" si="11"/>
        <v>missing value</v>
      </c>
      <c r="T113" s="277">
        <f t="shared" si="12"/>
        <v>-7</v>
      </c>
      <c r="U113" s="208" t="str">
        <f t="shared" si="14"/>
        <v/>
      </c>
      <c r="V113" s="203"/>
      <c r="W113" s="47"/>
      <c r="X113" s="44"/>
    </row>
    <row r="114" spans="1:24">
      <c r="A114" s="420"/>
      <c r="B114" s="420"/>
      <c r="C114" s="238">
        <v>111</v>
      </c>
      <c r="D114" s="221">
        <v>3</v>
      </c>
      <c r="E114" s="222" t="s">
        <v>17</v>
      </c>
      <c r="F114" s="222" t="s">
        <v>20</v>
      </c>
      <c r="G114" s="222">
        <v>5</v>
      </c>
      <c r="H114" s="246">
        <v>5.0000000000000004E-6</v>
      </c>
      <c r="I114" s="223">
        <v>100</v>
      </c>
      <c r="J114" s="223">
        <v>380</v>
      </c>
      <c r="K114" s="223">
        <v>10</v>
      </c>
      <c r="L114" s="223">
        <v>10</v>
      </c>
      <c r="M114" s="127" t="s">
        <v>13</v>
      </c>
      <c r="N114" s="127">
        <f t="shared" si="15"/>
        <v>500</v>
      </c>
      <c r="O114" s="223">
        <v>1.5</v>
      </c>
      <c r="P114" s="224">
        <v>1</v>
      </c>
      <c r="Q114" s="299"/>
      <c r="R114" s="95" t="str">
        <f t="shared" si="10"/>
        <v>NO</v>
      </c>
      <c r="S114" s="99" t="str">
        <f t="shared" si="11"/>
        <v>missing value</v>
      </c>
      <c r="T114" s="277">
        <f t="shared" si="12"/>
        <v>-7</v>
      </c>
      <c r="U114" s="208" t="str">
        <f t="shared" si="14"/>
        <v/>
      </c>
      <c r="V114" s="203"/>
      <c r="W114" s="47"/>
      <c r="X114" s="44"/>
    </row>
    <row r="115" spans="1:24">
      <c r="A115" s="420"/>
      <c r="B115" s="420"/>
      <c r="C115" s="238">
        <v>112</v>
      </c>
      <c r="D115" s="221">
        <v>1</v>
      </c>
      <c r="E115" s="222" t="s">
        <v>17</v>
      </c>
      <c r="F115" s="222" t="s">
        <v>20</v>
      </c>
      <c r="G115" s="222">
        <v>6</v>
      </c>
      <c r="H115" s="246">
        <v>4.9999999999999998E-7</v>
      </c>
      <c r="I115" s="223">
        <v>100</v>
      </c>
      <c r="J115" s="223">
        <v>380</v>
      </c>
      <c r="K115" s="223">
        <v>10</v>
      </c>
      <c r="L115" s="223">
        <v>10</v>
      </c>
      <c r="M115" s="127" t="s">
        <v>13</v>
      </c>
      <c r="N115" s="127">
        <f t="shared" si="15"/>
        <v>500</v>
      </c>
      <c r="O115" s="223">
        <v>1.5</v>
      </c>
      <c r="P115" s="224">
        <v>1</v>
      </c>
      <c r="Q115" s="299"/>
      <c r="R115" s="95" t="str">
        <f t="shared" si="10"/>
        <v>NO</v>
      </c>
      <c r="S115" s="99" t="str">
        <f t="shared" si="11"/>
        <v>missing value</v>
      </c>
      <c r="T115" s="277">
        <f t="shared" si="12"/>
        <v>-8</v>
      </c>
      <c r="U115" s="208" t="str">
        <f t="shared" si="14"/>
        <v/>
      </c>
      <c r="V115" s="203"/>
      <c r="W115" s="47"/>
      <c r="X115" s="44"/>
    </row>
    <row r="116" spans="1:24">
      <c r="A116" s="420"/>
      <c r="B116" s="420"/>
      <c r="C116" s="238">
        <v>113</v>
      </c>
      <c r="D116" s="221">
        <v>2</v>
      </c>
      <c r="E116" s="222" t="s">
        <v>17</v>
      </c>
      <c r="F116" s="222" t="s">
        <v>20</v>
      </c>
      <c r="G116" s="222">
        <v>6</v>
      </c>
      <c r="H116" s="246">
        <v>4.9999999999999998E-7</v>
      </c>
      <c r="I116" s="223">
        <v>100</v>
      </c>
      <c r="J116" s="223">
        <v>380</v>
      </c>
      <c r="K116" s="223">
        <v>10</v>
      </c>
      <c r="L116" s="223">
        <v>10</v>
      </c>
      <c r="M116" s="127" t="s">
        <v>13</v>
      </c>
      <c r="N116" s="127">
        <f t="shared" si="15"/>
        <v>500</v>
      </c>
      <c r="O116" s="223">
        <v>1.5</v>
      </c>
      <c r="P116" s="224">
        <v>1</v>
      </c>
      <c r="Q116" s="299"/>
      <c r="R116" s="95" t="str">
        <f t="shared" si="10"/>
        <v>NO</v>
      </c>
      <c r="S116" s="99" t="str">
        <f t="shared" si="11"/>
        <v>missing value</v>
      </c>
      <c r="T116" s="277">
        <f t="shared" si="12"/>
        <v>-8</v>
      </c>
      <c r="U116" s="208" t="str">
        <f t="shared" si="14"/>
        <v/>
      </c>
      <c r="V116" s="203"/>
      <c r="W116" s="47"/>
      <c r="X116" s="44"/>
    </row>
    <row r="117" spans="1:24">
      <c r="A117" s="420"/>
      <c r="B117" s="420"/>
      <c r="C117" s="238">
        <v>114</v>
      </c>
      <c r="D117" s="221">
        <v>3</v>
      </c>
      <c r="E117" s="222" t="s">
        <v>17</v>
      </c>
      <c r="F117" s="222" t="s">
        <v>20</v>
      </c>
      <c r="G117" s="222">
        <v>6</v>
      </c>
      <c r="H117" s="246">
        <v>4.9999999999999998E-7</v>
      </c>
      <c r="I117" s="223">
        <v>100</v>
      </c>
      <c r="J117" s="223">
        <v>380</v>
      </c>
      <c r="K117" s="223">
        <v>10</v>
      </c>
      <c r="L117" s="223">
        <v>10</v>
      </c>
      <c r="M117" s="127" t="s">
        <v>13</v>
      </c>
      <c r="N117" s="127">
        <f t="shared" si="15"/>
        <v>500</v>
      </c>
      <c r="O117" s="223">
        <v>1.5</v>
      </c>
      <c r="P117" s="224">
        <v>1</v>
      </c>
      <c r="Q117" s="299"/>
      <c r="R117" s="95" t="str">
        <f t="shared" si="10"/>
        <v>NO</v>
      </c>
      <c r="S117" s="99" t="str">
        <f t="shared" si="11"/>
        <v>missing value</v>
      </c>
      <c r="T117" s="277">
        <f t="shared" si="12"/>
        <v>-8</v>
      </c>
      <c r="U117" s="208" t="str">
        <f t="shared" si="14"/>
        <v/>
      </c>
      <c r="V117" s="203"/>
      <c r="W117" s="47"/>
      <c r="X117" s="44"/>
    </row>
    <row r="118" spans="1:24">
      <c r="A118" s="420"/>
      <c r="B118" s="420"/>
      <c r="C118" s="238">
        <v>115</v>
      </c>
      <c r="D118" s="221">
        <v>1</v>
      </c>
      <c r="E118" s="222" t="s">
        <v>17</v>
      </c>
      <c r="F118" s="222" t="s">
        <v>20</v>
      </c>
      <c r="G118" s="222">
        <v>7</v>
      </c>
      <c r="H118" s="246">
        <v>4.9999999999999998E-8</v>
      </c>
      <c r="I118" s="223">
        <v>100</v>
      </c>
      <c r="J118" s="223">
        <v>380</v>
      </c>
      <c r="K118" s="223">
        <v>10</v>
      </c>
      <c r="L118" s="223">
        <v>10</v>
      </c>
      <c r="M118" s="127" t="s">
        <v>13</v>
      </c>
      <c r="N118" s="127">
        <f t="shared" si="15"/>
        <v>500</v>
      </c>
      <c r="O118" s="223">
        <v>1.5</v>
      </c>
      <c r="P118" s="224">
        <v>1</v>
      </c>
      <c r="Q118" s="299"/>
      <c r="R118" s="95" t="str">
        <f t="shared" si="10"/>
        <v>NO</v>
      </c>
      <c r="S118" s="99" t="str">
        <f t="shared" si="11"/>
        <v>missing value</v>
      </c>
      <c r="T118" s="277">
        <f t="shared" si="12"/>
        <v>-9</v>
      </c>
      <c r="U118" s="208" t="str">
        <f t="shared" si="14"/>
        <v/>
      </c>
      <c r="V118" s="203"/>
      <c r="W118" s="47"/>
      <c r="X118" s="44"/>
    </row>
    <row r="119" spans="1:24">
      <c r="A119" s="420"/>
      <c r="B119" s="420"/>
      <c r="C119" s="238">
        <v>116</v>
      </c>
      <c r="D119" s="221">
        <v>2</v>
      </c>
      <c r="E119" s="222" t="s">
        <v>17</v>
      </c>
      <c r="F119" s="222" t="s">
        <v>20</v>
      </c>
      <c r="G119" s="222">
        <v>7</v>
      </c>
      <c r="H119" s="246">
        <v>4.9999999999999998E-8</v>
      </c>
      <c r="I119" s="223">
        <v>100</v>
      </c>
      <c r="J119" s="223">
        <v>380</v>
      </c>
      <c r="K119" s="223">
        <v>10</v>
      </c>
      <c r="L119" s="223">
        <v>10</v>
      </c>
      <c r="M119" s="127" t="s">
        <v>13</v>
      </c>
      <c r="N119" s="127">
        <f t="shared" si="15"/>
        <v>500</v>
      </c>
      <c r="O119" s="223">
        <v>1.5</v>
      </c>
      <c r="P119" s="224">
        <v>1</v>
      </c>
      <c r="Q119" s="299"/>
      <c r="R119" s="95" t="str">
        <f t="shared" si="10"/>
        <v>NO</v>
      </c>
      <c r="S119" s="99" t="str">
        <f t="shared" si="11"/>
        <v>missing value</v>
      </c>
      <c r="T119" s="277">
        <f t="shared" si="12"/>
        <v>-9</v>
      </c>
      <c r="U119" s="208" t="str">
        <f t="shared" si="14"/>
        <v/>
      </c>
      <c r="V119" s="203"/>
      <c r="W119" s="47"/>
      <c r="X119" s="44"/>
    </row>
    <row r="120" spans="1:24">
      <c r="A120" s="420"/>
      <c r="B120" s="420"/>
      <c r="C120" s="238">
        <v>117</v>
      </c>
      <c r="D120" s="221">
        <v>3</v>
      </c>
      <c r="E120" s="222" t="s">
        <v>17</v>
      </c>
      <c r="F120" s="222" t="s">
        <v>20</v>
      </c>
      <c r="G120" s="222">
        <v>7</v>
      </c>
      <c r="H120" s="246">
        <v>4.9999999999999998E-8</v>
      </c>
      <c r="I120" s="223">
        <v>100</v>
      </c>
      <c r="J120" s="223">
        <v>380</v>
      </c>
      <c r="K120" s="223">
        <v>10</v>
      </c>
      <c r="L120" s="223">
        <v>10</v>
      </c>
      <c r="M120" s="127" t="s">
        <v>13</v>
      </c>
      <c r="N120" s="127">
        <f t="shared" si="15"/>
        <v>500</v>
      </c>
      <c r="O120" s="223">
        <v>1.5</v>
      </c>
      <c r="P120" s="224">
        <v>1</v>
      </c>
      <c r="Q120" s="299"/>
      <c r="R120" s="95" t="str">
        <f t="shared" si="10"/>
        <v>NO</v>
      </c>
      <c r="S120" s="99" t="str">
        <f t="shared" si="11"/>
        <v>missing value</v>
      </c>
      <c r="T120" s="277">
        <f t="shared" si="12"/>
        <v>-9</v>
      </c>
      <c r="U120" s="208" t="str">
        <f t="shared" si="14"/>
        <v/>
      </c>
      <c r="V120" s="203"/>
      <c r="W120" s="47"/>
      <c r="X120" s="44"/>
    </row>
    <row r="121" spans="1:24">
      <c r="A121" s="420"/>
      <c r="B121" s="420"/>
      <c r="C121" s="238">
        <v>118</v>
      </c>
      <c r="D121" s="221">
        <v>1</v>
      </c>
      <c r="E121" s="222" t="s">
        <v>17</v>
      </c>
      <c r="F121" s="222" t="s">
        <v>20</v>
      </c>
      <c r="G121" s="222">
        <v>8</v>
      </c>
      <c r="H121" s="246">
        <v>5.0000000000000001E-9</v>
      </c>
      <c r="I121" s="223">
        <v>100</v>
      </c>
      <c r="J121" s="223">
        <v>380</v>
      </c>
      <c r="K121" s="223">
        <v>10</v>
      </c>
      <c r="L121" s="223">
        <v>10</v>
      </c>
      <c r="M121" s="127" t="s">
        <v>13</v>
      </c>
      <c r="N121" s="127">
        <f t="shared" si="15"/>
        <v>500</v>
      </c>
      <c r="O121" s="223">
        <v>1.5</v>
      </c>
      <c r="P121" s="224">
        <v>1</v>
      </c>
      <c r="Q121" s="299"/>
      <c r="R121" s="95" t="str">
        <f t="shared" si="10"/>
        <v>NO</v>
      </c>
      <c r="S121" s="99" t="str">
        <f t="shared" si="11"/>
        <v>missing value</v>
      </c>
      <c r="T121" s="277">
        <f t="shared" si="12"/>
        <v>-10</v>
      </c>
      <c r="U121" s="208" t="str">
        <f t="shared" si="14"/>
        <v/>
      </c>
      <c r="V121" s="203"/>
      <c r="W121" s="47"/>
      <c r="X121" s="44"/>
    </row>
    <row r="122" spans="1:24">
      <c r="A122" s="420"/>
      <c r="B122" s="420"/>
      <c r="C122" s="238">
        <v>119</v>
      </c>
      <c r="D122" s="221">
        <v>2</v>
      </c>
      <c r="E122" s="222" t="s">
        <v>17</v>
      </c>
      <c r="F122" s="222" t="s">
        <v>20</v>
      </c>
      <c r="G122" s="222">
        <v>8</v>
      </c>
      <c r="H122" s="246">
        <v>5.0000000000000001E-9</v>
      </c>
      <c r="I122" s="223">
        <v>100</v>
      </c>
      <c r="J122" s="223">
        <v>380</v>
      </c>
      <c r="K122" s="223">
        <v>10</v>
      </c>
      <c r="L122" s="223">
        <v>10</v>
      </c>
      <c r="M122" s="127" t="s">
        <v>13</v>
      </c>
      <c r="N122" s="127">
        <f t="shared" si="15"/>
        <v>500</v>
      </c>
      <c r="O122" s="223">
        <v>1.5</v>
      </c>
      <c r="P122" s="224">
        <v>1</v>
      </c>
      <c r="Q122" s="299"/>
      <c r="R122" s="95" t="str">
        <f t="shared" si="10"/>
        <v>NO</v>
      </c>
      <c r="S122" s="99" t="str">
        <f t="shared" si="11"/>
        <v>missing value</v>
      </c>
      <c r="T122" s="277">
        <f t="shared" si="12"/>
        <v>-10</v>
      </c>
      <c r="U122" s="208" t="str">
        <f t="shared" si="14"/>
        <v/>
      </c>
      <c r="V122" s="203"/>
      <c r="W122" s="47"/>
      <c r="X122" s="44"/>
    </row>
    <row r="123" spans="1:24" ht="13.5" thickBot="1">
      <c r="A123" s="420"/>
      <c r="B123" s="420"/>
      <c r="C123" s="241">
        <v>120</v>
      </c>
      <c r="D123" s="226">
        <v>3</v>
      </c>
      <c r="E123" s="227" t="s">
        <v>17</v>
      </c>
      <c r="F123" s="227" t="s">
        <v>20</v>
      </c>
      <c r="G123" s="227">
        <v>8</v>
      </c>
      <c r="H123" s="253">
        <v>5.0000000000000001E-9</v>
      </c>
      <c r="I123" s="228">
        <v>100</v>
      </c>
      <c r="J123" s="228">
        <v>380</v>
      </c>
      <c r="K123" s="228">
        <v>10</v>
      </c>
      <c r="L123" s="228">
        <v>10</v>
      </c>
      <c r="M123" s="372" t="s">
        <v>13</v>
      </c>
      <c r="N123" s="129">
        <f>SUM(I123:M123)</f>
        <v>500</v>
      </c>
      <c r="O123" s="228">
        <v>1.5</v>
      </c>
      <c r="P123" s="229">
        <v>1</v>
      </c>
      <c r="Q123" s="300"/>
      <c r="R123" s="97" t="str">
        <f t="shared" si="10"/>
        <v>NO</v>
      </c>
      <c r="S123" s="98" t="str">
        <f t="shared" si="11"/>
        <v>missing value</v>
      </c>
      <c r="T123" s="278">
        <f t="shared" si="12"/>
        <v>-10</v>
      </c>
      <c r="U123" s="209" t="str">
        <f t="shared" si="14"/>
        <v/>
      </c>
      <c r="V123" s="203"/>
      <c r="W123" s="47"/>
      <c r="X123" s="44"/>
    </row>
    <row r="124" spans="1:24">
      <c r="A124" s="420"/>
      <c r="B124" s="420"/>
      <c r="C124" s="234">
        <v>121</v>
      </c>
      <c r="D124" s="216">
        <v>1</v>
      </c>
      <c r="E124" s="217" t="s">
        <v>18</v>
      </c>
      <c r="F124" s="217" t="s">
        <v>21</v>
      </c>
      <c r="G124" s="217">
        <v>1</v>
      </c>
      <c r="H124" s="245">
        <v>0.05</v>
      </c>
      <c r="I124" s="218">
        <v>100</v>
      </c>
      <c r="J124" s="218">
        <v>380</v>
      </c>
      <c r="K124" s="218">
        <v>10</v>
      </c>
      <c r="L124" s="218">
        <v>10</v>
      </c>
      <c r="M124" s="125" t="s">
        <v>13</v>
      </c>
      <c r="N124" s="125">
        <f>SUM(I124:M124)</f>
        <v>500</v>
      </c>
      <c r="O124" s="218">
        <v>1.5</v>
      </c>
      <c r="P124" s="219">
        <v>1</v>
      </c>
      <c r="Q124" s="298"/>
      <c r="R124" s="93" t="str">
        <f t="shared" si="10"/>
        <v>NO</v>
      </c>
      <c r="S124" s="94" t="str">
        <f t="shared" si="11"/>
        <v>missing value</v>
      </c>
      <c r="T124" s="276">
        <f t="shared" si="12"/>
        <v>-3</v>
      </c>
      <c r="U124" s="207" t="str">
        <f t="shared" si="14"/>
        <v/>
      </c>
      <c r="V124" s="203"/>
      <c r="W124" s="47"/>
      <c r="X124" s="44"/>
    </row>
    <row r="125" spans="1:24">
      <c r="A125" s="420"/>
      <c r="B125" s="420"/>
      <c r="C125" s="238">
        <v>122</v>
      </c>
      <c r="D125" s="221">
        <v>2</v>
      </c>
      <c r="E125" s="222" t="s">
        <v>18</v>
      </c>
      <c r="F125" s="222" t="s">
        <v>21</v>
      </c>
      <c r="G125" s="222">
        <v>1</v>
      </c>
      <c r="H125" s="246">
        <v>0.05</v>
      </c>
      <c r="I125" s="223">
        <v>100</v>
      </c>
      <c r="J125" s="223">
        <v>380</v>
      </c>
      <c r="K125" s="223">
        <v>10</v>
      </c>
      <c r="L125" s="223">
        <v>10</v>
      </c>
      <c r="M125" s="127" t="s">
        <v>13</v>
      </c>
      <c r="N125" s="127">
        <f>SUM(I125:M125)</f>
        <v>500</v>
      </c>
      <c r="O125" s="223">
        <v>1.5</v>
      </c>
      <c r="P125" s="224">
        <v>1</v>
      </c>
      <c r="Q125" s="299"/>
      <c r="R125" s="95" t="str">
        <f t="shared" si="10"/>
        <v>NO</v>
      </c>
      <c r="S125" s="99" t="str">
        <f t="shared" si="11"/>
        <v>missing value</v>
      </c>
      <c r="T125" s="277">
        <f t="shared" si="12"/>
        <v>-3</v>
      </c>
      <c r="U125" s="208" t="str">
        <f t="shared" si="14"/>
        <v/>
      </c>
      <c r="V125" s="203"/>
      <c r="W125" s="47"/>
      <c r="X125" s="44"/>
    </row>
    <row r="126" spans="1:24">
      <c r="A126" s="420"/>
      <c r="B126" s="420"/>
      <c r="C126" s="238">
        <v>123</v>
      </c>
      <c r="D126" s="221">
        <v>3</v>
      </c>
      <c r="E126" s="222" t="s">
        <v>18</v>
      </c>
      <c r="F126" s="222" t="s">
        <v>21</v>
      </c>
      <c r="G126" s="222">
        <v>1</v>
      </c>
      <c r="H126" s="246">
        <v>0.05</v>
      </c>
      <c r="I126" s="223">
        <v>100</v>
      </c>
      <c r="J126" s="223">
        <v>380</v>
      </c>
      <c r="K126" s="223">
        <v>10</v>
      </c>
      <c r="L126" s="223">
        <v>10</v>
      </c>
      <c r="M126" s="127" t="s">
        <v>13</v>
      </c>
      <c r="N126" s="127">
        <f t="shared" ref="N126:N146" si="16">SUM(I126:M126)</f>
        <v>500</v>
      </c>
      <c r="O126" s="223">
        <v>1.5</v>
      </c>
      <c r="P126" s="224">
        <v>1</v>
      </c>
      <c r="Q126" s="299"/>
      <c r="R126" s="95" t="str">
        <f t="shared" si="10"/>
        <v>NO</v>
      </c>
      <c r="S126" s="99" t="str">
        <f t="shared" si="11"/>
        <v>missing value</v>
      </c>
      <c r="T126" s="277">
        <f t="shared" si="12"/>
        <v>-3</v>
      </c>
      <c r="U126" s="208" t="str">
        <f t="shared" si="14"/>
        <v/>
      </c>
      <c r="V126" s="203"/>
      <c r="W126" s="47"/>
      <c r="X126" s="44"/>
    </row>
    <row r="127" spans="1:24">
      <c r="A127" s="420"/>
      <c r="B127" s="420"/>
      <c r="C127" s="238">
        <v>124</v>
      </c>
      <c r="D127" s="221">
        <v>1</v>
      </c>
      <c r="E127" s="222" t="s">
        <v>18</v>
      </c>
      <c r="F127" s="222" t="s">
        <v>21</v>
      </c>
      <c r="G127" s="222">
        <v>2</v>
      </c>
      <c r="H127" s="250">
        <v>5.0000000000000001E-3</v>
      </c>
      <c r="I127" s="223">
        <v>100</v>
      </c>
      <c r="J127" s="223">
        <v>380</v>
      </c>
      <c r="K127" s="223">
        <v>10</v>
      </c>
      <c r="L127" s="223">
        <v>10</v>
      </c>
      <c r="M127" s="127" t="s">
        <v>13</v>
      </c>
      <c r="N127" s="127">
        <f t="shared" si="16"/>
        <v>500</v>
      </c>
      <c r="O127" s="223">
        <v>1.5</v>
      </c>
      <c r="P127" s="224">
        <v>1</v>
      </c>
      <c r="Q127" s="299"/>
      <c r="R127" s="95" t="str">
        <f t="shared" si="10"/>
        <v>NO</v>
      </c>
      <c r="S127" s="99" t="str">
        <f t="shared" si="11"/>
        <v>missing value</v>
      </c>
      <c r="T127" s="277">
        <f t="shared" si="12"/>
        <v>-4</v>
      </c>
      <c r="U127" s="208" t="str">
        <f t="shared" si="14"/>
        <v/>
      </c>
      <c r="V127" s="203"/>
      <c r="W127" s="47"/>
      <c r="X127" s="44"/>
    </row>
    <row r="128" spans="1:24">
      <c r="A128" s="420"/>
      <c r="B128" s="420"/>
      <c r="C128" s="238">
        <v>125</v>
      </c>
      <c r="D128" s="221">
        <v>2</v>
      </c>
      <c r="E128" s="222" t="s">
        <v>18</v>
      </c>
      <c r="F128" s="222" t="s">
        <v>21</v>
      </c>
      <c r="G128" s="222">
        <v>2</v>
      </c>
      <c r="H128" s="246">
        <v>5.0000000000000001E-3</v>
      </c>
      <c r="I128" s="223">
        <v>100</v>
      </c>
      <c r="J128" s="223">
        <v>380</v>
      </c>
      <c r="K128" s="223">
        <v>10</v>
      </c>
      <c r="L128" s="223">
        <v>10</v>
      </c>
      <c r="M128" s="127" t="s">
        <v>13</v>
      </c>
      <c r="N128" s="127">
        <f t="shared" si="16"/>
        <v>500</v>
      </c>
      <c r="O128" s="223">
        <v>1.5</v>
      </c>
      <c r="P128" s="224">
        <v>1</v>
      </c>
      <c r="Q128" s="299"/>
      <c r="R128" s="95" t="str">
        <f t="shared" si="10"/>
        <v>NO</v>
      </c>
      <c r="S128" s="99" t="str">
        <f t="shared" si="11"/>
        <v>missing value</v>
      </c>
      <c r="T128" s="277">
        <f t="shared" si="12"/>
        <v>-4</v>
      </c>
      <c r="U128" s="208" t="str">
        <f t="shared" si="14"/>
        <v/>
      </c>
      <c r="V128" s="203"/>
      <c r="W128" s="47"/>
      <c r="X128" s="44"/>
    </row>
    <row r="129" spans="1:24">
      <c r="A129" s="420"/>
      <c r="B129" s="420"/>
      <c r="C129" s="238">
        <v>126</v>
      </c>
      <c r="D129" s="221">
        <v>3</v>
      </c>
      <c r="E129" s="222" t="s">
        <v>18</v>
      </c>
      <c r="F129" s="222" t="s">
        <v>21</v>
      </c>
      <c r="G129" s="222">
        <v>2</v>
      </c>
      <c r="H129" s="246">
        <v>5.0000000000000001E-3</v>
      </c>
      <c r="I129" s="223">
        <v>100</v>
      </c>
      <c r="J129" s="223">
        <v>380</v>
      </c>
      <c r="K129" s="223">
        <v>10</v>
      </c>
      <c r="L129" s="223">
        <v>10</v>
      </c>
      <c r="M129" s="127" t="s">
        <v>13</v>
      </c>
      <c r="N129" s="127">
        <f t="shared" si="16"/>
        <v>500</v>
      </c>
      <c r="O129" s="223">
        <v>1.5</v>
      </c>
      <c r="P129" s="224">
        <v>1</v>
      </c>
      <c r="Q129" s="299"/>
      <c r="R129" s="95" t="str">
        <f t="shared" si="10"/>
        <v>NO</v>
      </c>
      <c r="S129" s="99" t="str">
        <f t="shared" si="11"/>
        <v>missing value</v>
      </c>
      <c r="T129" s="277">
        <f t="shared" si="12"/>
        <v>-4</v>
      </c>
      <c r="U129" s="208" t="str">
        <f t="shared" si="14"/>
        <v/>
      </c>
      <c r="V129" s="203"/>
      <c r="W129" s="47"/>
      <c r="X129" s="44"/>
    </row>
    <row r="130" spans="1:24">
      <c r="A130" s="420"/>
      <c r="B130" s="420"/>
      <c r="C130" s="238">
        <v>127</v>
      </c>
      <c r="D130" s="221">
        <v>1</v>
      </c>
      <c r="E130" s="222" t="s">
        <v>18</v>
      </c>
      <c r="F130" s="222" t="s">
        <v>21</v>
      </c>
      <c r="G130" s="222">
        <v>3</v>
      </c>
      <c r="H130" s="246">
        <v>5.0000000000000001E-4</v>
      </c>
      <c r="I130" s="223">
        <v>100</v>
      </c>
      <c r="J130" s="223">
        <v>380</v>
      </c>
      <c r="K130" s="223">
        <v>10</v>
      </c>
      <c r="L130" s="223">
        <v>10</v>
      </c>
      <c r="M130" s="127" t="s">
        <v>13</v>
      </c>
      <c r="N130" s="127">
        <f t="shared" si="16"/>
        <v>500</v>
      </c>
      <c r="O130" s="223">
        <v>1.5</v>
      </c>
      <c r="P130" s="224">
        <v>1</v>
      </c>
      <c r="Q130" s="299"/>
      <c r="R130" s="95" t="str">
        <f t="shared" si="10"/>
        <v>NO</v>
      </c>
      <c r="S130" s="99" t="str">
        <f t="shared" si="11"/>
        <v>missing value</v>
      </c>
      <c r="T130" s="277">
        <f t="shared" si="12"/>
        <v>-5</v>
      </c>
      <c r="U130" s="208" t="str">
        <f t="shared" si="14"/>
        <v/>
      </c>
      <c r="V130" s="203"/>
      <c r="W130" s="47"/>
      <c r="X130" s="44"/>
    </row>
    <row r="131" spans="1:24">
      <c r="A131" s="420"/>
      <c r="B131" s="420"/>
      <c r="C131" s="238">
        <v>128</v>
      </c>
      <c r="D131" s="221">
        <v>2</v>
      </c>
      <c r="E131" s="222" t="s">
        <v>18</v>
      </c>
      <c r="F131" s="222" t="s">
        <v>21</v>
      </c>
      <c r="G131" s="222">
        <v>3</v>
      </c>
      <c r="H131" s="246">
        <v>5.0000000000000001E-4</v>
      </c>
      <c r="I131" s="223">
        <v>100</v>
      </c>
      <c r="J131" s="223">
        <v>380</v>
      </c>
      <c r="K131" s="223">
        <v>10</v>
      </c>
      <c r="L131" s="223">
        <v>10</v>
      </c>
      <c r="M131" s="127" t="s">
        <v>13</v>
      </c>
      <c r="N131" s="127">
        <f t="shared" si="16"/>
        <v>500</v>
      </c>
      <c r="O131" s="223">
        <v>1.5</v>
      </c>
      <c r="P131" s="224">
        <v>1</v>
      </c>
      <c r="Q131" s="299"/>
      <c r="R131" s="95" t="str">
        <f t="shared" si="10"/>
        <v>NO</v>
      </c>
      <c r="S131" s="99" t="str">
        <f t="shared" si="11"/>
        <v>missing value</v>
      </c>
      <c r="T131" s="277">
        <f t="shared" si="12"/>
        <v>-5</v>
      </c>
      <c r="U131" s="208" t="str">
        <f t="shared" si="14"/>
        <v/>
      </c>
      <c r="V131" s="203"/>
      <c r="W131" s="47"/>
      <c r="X131" s="44"/>
    </row>
    <row r="132" spans="1:24">
      <c r="A132" s="420"/>
      <c r="B132" s="420"/>
      <c r="C132" s="238">
        <v>129</v>
      </c>
      <c r="D132" s="221">
        <v>3</v>
      </c>
      <c r="E132" s="222" t="s">
        <v>18</v>
      </c>
      <c r="F132" s="222" t="s">
        <v>21</v>
      </c>
      <c r="G132" s="222">
        <v>3</v>
      </c>
      <c r="H132" s="246">
        <v>5.0000000000000001E-4</v>
      </c>
      <c r="I132" s="223">
        <v>100</v>
      </c>
      <c r="J132" s="223">
        <v>380</v>
      </c>
      <c r="K132" s="223">
        <v>10</v>
      </c>
      <c r="L132" s="223">
        <v>10</v>
      </c>
      <c r="M132" s="127" t="s">
        <v>13</v>
      </c>
      <c r="N132" s="127">
        <f t="shared" si="16"/>
        <v>500</v>
      </c>
      <c r="O132" s="223">
        <v>1.5</v>
      </c>
      <c r="P132" s="224">
        <v>1</v>
      </c>
      <c r="Q132" s="299"/>
      <c r="R132" s="95" t="str">
        <f t="shared" si="10"/>
        <v>NO</v>
      </c>
      <c r="S132" s="99" t="str">
        <f t="shared" si="11"/>
        <v>missing value</v>
      </c>
      <c r="T132" s="277">
        <f t="shared" si="12"/>
        <v>-5</v>
      </c>
      <c r="U132" s="208" t="str">
        <f t="shared" ref="U132:U156" si="17">IF(R132&lt;&gt;"NO",(O132/P132)*Q132,"")</f>
        <v/>
      </c>
      <c r="V132" s="203"/>
      <c r="W132" s="47"/>
      <c r="X132" s="44"/>
    </row>
    <row r="133" spans="1:24">
      <c r="A133" s="420"/>
      <c r="B133" s="420"/>
      <c r="C133" s="238">
        <v>130</v>
      </c>
      <c r="D133" s="221">
        <v>1</v>
      </c>
      <c r="E133" s="222" t="s">
        <v>18</v>
      </c>
      <c r="F133" s="222" t="s">
        <v>21</v>
      </c>
      <c r="G133" s="222">
        <v>4</v>
      </c>
      <c r="H133" s="246">
        <v>5.0000000000000002E-5</v>
      </c>
      <c r="I133" s="223">
        <v>100</v>
      </c>
      <c r="J133" s="223">
        <v>380</v>
      </c>
      <c r="K133" s="223">
        <v>10</v>
      </c>
      <c r="L133" s="223">
        <v>10</v>
      </c>
      <c r="M133" s="127" t="s">
        <v>13</v>
      </c>
      <c r="N133" s="127">
        <f t="shared" si="16"/>
        <v>500</v>
      </c>
      <c r="O133" s="223">
        <v>1.5</v>
      </c>
      <c r="P133" s="224">
        <v>1</v>
      </c>
      <c r="Q133" s="299"/>
      <c r="R133" s="95" t="str">
        <f t="shared" ref="R133:R162" si="18">IF(S133&lt;&gt;"","NO","yes")</f>
        <v>NO</v>
      </c>
      <c r="S133" s="99" t="str">
        <f t="shared" ref="S133:S162" si="19">IF(ISNUMBER(Q133)=FALSE,"missing value","")</f>
        <v>missing value</v>
      </c>
      <c r="T133" s="277">
        <f t="shared" si="12"/>
        <v>-6</v>
      </c>
      <c r="U133" s="208" t="str">
        <f t="shared" si="17"/>
        <v/>
      </c>
      <c r="V133" s="203"/>
      <c r="W133" s="47"/>
      <c r="X133" s="44"/>
    </row>
    <row r="134" spans="1:24">
      <c r="A134" s="420"/>
      <c r="B134" s="420"/>
      <c r="C134" s="238">
        <v>131</v>
      </c>
      <c r="D134" s="221">
        <v>2</v>
      </c>
      <c r="E134" s="222" t="s">
        <v>18</v>
      </c>
      <c r="F134" s="222" t="s">
        <v>21</v>
      </c>
      <c r="G134" s="222">
        <v>4</v>
      </c>
      <c r="H134" s="246">
        <v>5.0000000000000002E-5</v>
      </c>
      <c r="I134" s="223">
        <v>100</v>
      </c>
      <c r="J134" s="223">
        <v>380</v>
      </c>
      <c r="K134" s="223">
        <v>10</v>
      </c>
      <c r="L134" s="223">
        <v>10</v>
      </c>
      <c r="M134" s="127" t="s">
        <v>13</v>
      </c>
      <c r="N134" s="127">
        <f t="shared" si="16"/>
        <v>500</v>
      </c>
      <c r="O134" s="223">
        <v>1.5</v>
      </c>
      <c r="P134" s="224">
        <v>1</v>
      </c>
      <c r="Q134" s="299"/>
      <c r="R134" s="95" t="str">
        <f t="shared" si="18"/>
        <v>NO</v>
      </c>
      <c r="S134" s="99" t="str">
        <f t="shared" si="19"/>
        <v>missing value</v>
      </c>
      <c r="T134" s="277">
        <f t="shared" si="12"/>
        <v>-6</v>
      </c>
      <c r="U134" s="208" t="str">
        <f t="shared" si="17"/>
        <v/>
      </c>
      <c r="V134" s="203"/>
      <c r="W134" s="47"/>
      <c r="X134" s="44"/>
    </row>
    <row r="135" spans="1:24">
      <c r="A135" s="420"/>
      <c r="B135" s="420"/>
      <c r="C135" s="238">
        <v>132</v>
      </c>
      <c r="D135" s="221">
        <v>3</v>
      </c>
      <c r="E135" s="222" t="s">
        <v>18</v>
      </c>
      <c r="F135" s="222" t="s">
        <v>21</v>
      </c>
      <c r="G135" s="222">
        <v>4</v>
      </c>
      <c r="H135" s="246">
        <v>5.0000000000000002E-5</v>
      </c>
      <c r="I135" s="223">
        <v>100</v>
      </c>
      <c r="J135" s="223">
        <v>380</v>
      </c>
      <c r="K135" s="223">
        <v>10</v>
      </c>
      <c r="L135" s="223">
        <v>10</v>
      </c>
      <c r="M135" s="127" t="s">
        <v>13</v>
      </c>
      <c r="N135" s="127">
        <f t="shared" si="16"/>
        <v>500</v>
      </c>
      <c r="O135" s="223">
        <v>1.5</v>
      </c>
      <c r="P135" s="224">
        <v>1</v>
      </c>
      <c r="Q135" s="299"/>
      <c r="R135" s="95" t="str">
        <f t="shared" si="18"/>
        <v>NO</v>
      </c>
      <c r="S135" s="99" t="str">
        <f t="shared" si="19"/>
        <v>missing value</v>
      </c>
      <c r="T135" s="277">
        <f t="shared" si="12"/>
        <v>-6</v>
      </c>
      <c r="U135" s="208" t="str">
        <f t="shared" si="17"/>
        <v/>
      </c>
      <c r="V135" s="203"/>
      <c r="W135" s="47"/>
      <c r="X135" s="44"/>
    </row>
    <row r="136" spans="1:24">
      <c r="A136" s="420"/>
      <c r="B136" s="420"/>
      <c r="C136" s="238">
        <v>133</v>
      </c>
      <c r="D136" s="221">
        <v>1</v>
      </c>
      <c r="E136" s="222" t="s">
        <v>18</v>
      </c>
      <c r="F136" s="222" t="s">
        <v>21</v>
      </c>
      <c r="G136" s="222">
        <v>5</v>
      </c>
      <c r="H136" s="246">
        <v>5.0000000000000004E-6</v>
      </c>
      <c r="I136" s="223">
        <v>100</v>
      </c>
      <c r="J136" s="223">
        <v>380</v>
      </c>
      <c r="K136" s="223">
        <v>10</v>
      </c>
      <c r="L136" s="223">
        <v>10</v>
      </c>
      <c r="M136" s="127" t="s">
        <v>13</v>
      </c>
      <c r="N136" s="127">
        <f t="shared" si="16"/>
        <v>500</v>
      </c>
      <c r="O136" s="223">
        <v>1.5</v>
      </c>
      <c r="P136" s="224">
        <v>1</v>
      </c>
      <c r="Q136" s="299"/>
      <c r="R136" s="95" t="str">
        <f t="shared" si="18"/>
        <v>NO</v>
      </c>
      <c r="S136" s="99" t="str">
        <f t="shared" si="19"/>
        <v>missing value</v>
      </c>
      <c r="T136" s="277">
        <f t="shared" ref="T136:T150" si="20">LOG(L136*H136/N136)</f>
        <v>-7</v>
      </c>
      <c r="U136" s="208" t="str">
        <f t="shared" si="17"/>
        <v/>
      </c>
      <c r="V136" s="203"/>
      <c r="W136" s="47"/>
      <c r="X136" s="44"/>
    </row>
    <row r="137" spans="1:24">
      <c r="A137" s="420"/>
      <c r="B137" s="420"/>
      <c r="C137" s="238">
        <v>134</v>
      </c>
      <c r="D137" s="221">
        <v>2</v>
      </c>
      <c r="E137" s="222" t="s">
        <v>18</v>
      </c>
      <c r="F137" s="222" t="s">
        <v>21</v>
      </c>
      <c r="G137" s="222">
        <v>5</v>
      </c>
      <c r="H137" s="246">
        <v>5.0000000000000004E-6</v>
      </c>
      <c r="I137" s="223">
        <v>100</v>
      </c>
      <c r="J137" s="223">
        <v>380</v>
      </c>
      <c r="K137" s="223">
        <v>10</v>
      </c>
      <c r="L137" s="223">
        <v>10</v>
      </c>
      <c r="M137" s="127" t="s">
        <v>13</v>
      </c>
      <c r="N137" s="127">
        <f t="shared" si="16"/>
        <v>500</v>
      </c>
      <c r="O137" s="223">
        <v>1.5</v>
      </c>
      <c r="P137" s="224">
        <v>1</v>
      </c>
      <c r="Q137" s="299"/>
      <c r="R137" s="95" t="str">
        <f t="shared" si="18"/>
        <v>NO</v>
      </c>
      <c r="S137" s="99" t="str">
        <f t="shared" si="19"/>
        <v>missing value</v>
      </c>
      <c r="T137" s="277">
        <f t="shared" si="20"/>
        <v>-7</v>
      </c>
      <c r="U137" s="208" t="str">
        <f t="shared" si="17"/>
        <v/>
      </c>
      <c r="V137" s="203"/>
      <c r="W137" s="47"/>
      <c r="X137" s="44"/>
    </row>
    <row r="138" spans="1:24">
      <c r="A138" s="420"/>
      <c r="B138" s="420"/>
      <c r="C138" s="238">
        <v>135</v>
      </c>
      <c r="D138" s="221">
        <v>3</v>
      </c>
      <c r="E138" s="222" t="s">
        <v>18</v>
      </c>
      <c r="F138" s="222" t="s">
        <v>21</v>
      </c>
      <c r="G138" s="222">
        <v>5</v>
      </c>
      <c r="H138" s="246">
        <v>5.0000000000000004E-6</v>
      </c>
      <c r="I138" s="223">
        <v>100</v>
      </c>
      <c r="J138" s="223">
        <v>380</v>
      </c>
      <c r="K138" s="223">
        <v>10</v>
      </c>
      <c r="L138" s="223">
        <v>10</v>
      </c>
      <c r="M138" s="127" t="s">
        <v>13</v>
      </c>
      <c r="N138" s="127">
        <f t="shared" si="16"/>
        <v>500</v>
      </c>
      <c r="O138" s="223">
        <v>1.5</v>
      </c>
      <c r="P138" s="224">
        <v>1</v>
      </c>
      <c r="Q138" s="299"/>
      <c r="R138" s="95" t="str">
        <f t="shared" si="18"/>
        <v>NO</v>
      </c>
      <c r="S138" s="99" t="str">
        <f t="shared" si="19"/>
        <v>missing value</v>
      </c>
      <c r="T138" s="277">
        <f t="shared" si="20"/>
        <v>-7</v>
      </c>
      <c r="U138" s="208" t="str">
        <f t="shared" si="17"/>
        <v/>
      </c>
      <c r="V138" s="203"/>
      <c r="W138" s="47"/>
      <c r="X138" s="44"/>
    </row>
    <row r="139" spans="1:24">
      <c r="A139" s="420"/>
      <c r="B139" s="420"/>
      <c r="C139" s="238">
        <v>136</v>
      </c>
      <c r="D139" s="221">
        <v>1</v>
      </c>
      <c r="E139" s="222" t="s">
        <v>18</v>
      </c>
      <c r="F139" s="222" t="s">
        <v>21</v>
      </c>
      <c r="G139" s="222">
        <v>6</v>
      </c>
      <c r="H139" s="246">
        <v>4.9999999999999998E-7</v>
      </c>
      <c r="I139" s="223">
        <v>100</v>
      </c>
      <c r="J139" s="223">
        <v>380</v>
      </c>
      <c r="K139" s="223">
        <v>10</v>
      </c>
      <c r="L139" s="223">
        <v>10</v>
      </c>
      <c r="M139" s="127" t="s">
        <v>13</v>
      </c>
      <c r="N139" s="127">
        <f t="shared" si="16"/>
        <v>500</v>
      </c>
      <c r="O139" s="223">
        <v>1.5</v>
      </c>
      <c r="P139" s="224">
        <v>1</v>
      </c>
      <c r="Q139" s="299"/>
      <c r="R139" s="95" t="str">
        <f t="shared" si="18"/>
        <v>NO</v>
      </c>
      <c r="S139" s="99" t="str">
        <f t="shared" si="19"/>
        <v>missing value</v>
      </c>
      <c r="T139" s="277">
        <f t="shared" si="20"/>
        <v>-8</v>
      </c>
      <c r="U139" s="208" t="str">
        <f t="shared" si="17"/>
        <v/>
      </c>
      <c r="V139" s="203"/>
      <c r="W139" s="47"/>
      <c r="X139" s="44"/>
    </row>
    <row r="140" spans="1:24">
      <c r="A140" s="420"/>
      <c r="B140" s="420"/>
      <c r="C140" s="238">
        <v>137</v>
      </c>
      <c r="D140" s="221">
        <v>2</v>
      </c>
      <c r="E140" s="222" t="s">
        <v>18</v>
      </c>
      <c r="F140" s="222" t="s">
        <v>21</v>
      </c>
      <c r="G140" s="222">
        <v>6</v>
      </c>
      <c r="H140" s="246">
        <v>4.9999999999999998E-7</v>
      </c>
      <c r="I140" s="223">
        <v>100</v>
      </c>
      <c r="J140" s="223">
        <v>380</v>
      </c>
      <c r="K140" s="223">
        <v>10</v>
      </c>
      <c r="L140" s="223">
        <v>10</v>
      </c>
      <c r="M140" s="127" t="s">
        <v>13</v>
      </c>
      <c r="N140" s="127">
        <f t="shared" si="16"/>
        <v>500</v>
      </c>
      <c r="O140" s="223">
        <v>1.5</v>
      </c>
      <c r="P140" s="224">
        <v>1</v>
      </c>
      <c r="Q140" s="299"/>
      <c r="R140" s="95" t="str">
        <f t="shared" si="18"/>
        <v>NO</v>
      </c>
      <c r="S140" s="99" t="str">
        <f t="shared" si="19"/>
        <v>missing value</v>
      </c>
      <c r="T140" s="277">
        <f t="shared" si="20"/>
        <v>-8</v>
      </c>
      <c r="U140" s="208" t="str">
        <f t="shared" si="17"/>
        <v/>
      </c>
      <c r="V140" s="203"/>
      <c r="W140" s="47"/>
      <c r="X140" s="44"/>
    </row>
    <row r="141" spans="1:24">
      <c r="A141" s="420"/>
      <c r="B141" s="420"/>
      <c r="C141" s="238">
        <v>138</v>
      </c>
      <c r="D141" s="221">
        <v>3</v>
      </c>
      <c r="E141" s="222" t="s">
        <v>18</v>
      </c>
      <c r="F141" s="222" t="s">
        <v>21</v>
      </c>
      <c r="G141" s="222">
        <v>6</v>
      </c>
      <c r="H141" s="246">
        <v>4.9999999999999998E-7</v>
      </c>
      <c r="I141" s="223">
        <v>100</v>
      </c>
      <c r="J141" s="223">
        <v>380</v>
      </c>
      <c r="K141" s="223">
        <v>10</v>
      </c>
      <c r="L141" s="223">
        <v>10</v>
      </c>
      <c r="M141" s="127" t="s">
        <v>13</v>
      </c>
      <c r="N141" s="127">
        <f t="shared" si="16"/>
        <v>500</v>
      </c>
      <c r="O141" s="223">
        <v>1.5</v>
      </c>
      <c r="P141" s="224">
        <v>1</v>
      </c>
      <c r="Q141" s="299"/>
      <c r="R141" s="95" t="str">
        <f t="shared" si="18"/>
        <v>NO</v>
      </c>
      <c r="S141" s="99" t="str">
        <f t="shared" si="19"/>
        <v>missing value</v>
      </c>
      <c r="T141" s="277">
        <f t="shared" si="20"/>
        <v>-8</v>
      </c>
      <c r="U141" s="208" t="str">
        <f t="shared" si="17"/>
        <v/>
      </c>
      <c r="V141" s="203"/>
      <c r="W141" s="47"/>
      <c r="X141" s="44"/>
    </row>
    <row r="142" spans="1:24">
      <c r="A142" s="420"/>
      <c r="B142" s="420"/>
      <c r="C142" s="238">
        <v>139</v>
      </c>
      <c r="D142" s="221">
        <v>1</v>
      </c>
      <c r="E142" s="222" t="s">
        <v>18</v>
      </c>
      <c r="F142" s="222" t="s">
        <v>21</v>
      </c>
      <c r="G142" s="222">
        <v>7</v>
      </c>
      <c r="H142" s="246">
        <v>4.9999999999999998E-8</v>
      </c>
      <c r="I142" s="223">
        <v>100</v>
      </c>
      <c r="J142" s="223">
        <v>380</v>
      </c>
      <c r="K142" s="223">
        <v>10</v>
      </c>
      <c r="L142" s="223">
        <v>10</v>
      </c>
      <c r="M142" s="127" t="s">
        <v>13</v>
      </c>
      <c r="N142" s="127">
        <f t="shared" si="16"/>
        <v>500</v>
      </c>
      <c r="O142" s="223">
        <v>1.5</v>
      </c>
      <c r="P142" s="224">
        <v>1</v>
      </c>
      <c r="Q142" s="299"/>
      <c r="R142" s="95" t="str">
        <f t="shared" si="18"/>
        <v>NO</v>
      </c>
      <c r="S142" s="99" t="str">
        <f t="shared" si="19"/>
        <v>missing value</v>
      </c>
      <c r="T142" s="277">
        <f t="shared" si="20"/>
        <v>-9</v>
      </c>
      <c r="U142" s="208" t="str">
        <f t="shared" si="17"/>
        <v/>
      </c>
      <c r="V142" s="203"/>
      <c r="W142" s="47"/>
      <c r="X142" s="44"/>
    </row>
    <row r="143" spans="1:24">
      <c r="A143" s="420"/>
      <c r="B143" s="420"/>
      <c r="C143" s="238">
        <v>140</v>
      </c>
      <c r="D143" s="221">
        <v>2</v>
      </c>
      <c r="E143" s="222" t="s">
        <v>18</v>
      </c>
      <c r="F143" s="222" t="s">
        <v>21</v>
      </c>
      <c r="G143" s="222">
        <v>7</v>
      </c>
      <c r="H143" s="246">
        <v>4.9999999999999998E-8</v>
      </c>
      <c r="I143" s="223">
        <v>100</v>
      </c>
      <c r="J143" s="223">
        <v>380</v>
      </c>
      <c r="K143" s="223">
        <v>10</v>
      </c>
      <c r="L143" s="223">
        <v>10</v>
      </c>
      <c r="M143" s="127" t="s">
        <v>13</v>
      </c>
      <c r="N143" s="127">
        <f t="shared" si="16"/>
        <v>500</v>
      </c>
      <c r="O143" s="223">
        <v>1.5</v>
      </c>
      <c r="P143" s="224">
        <v>1</v>
      </c>
      <c r="Q143" s="299"/>
      <c r="R143" s="95" t="str">
        <f t="shared" si="18"/>
        <v>NO</v>
      </c>
      <c r="S143" s="99" t="str">
        <f t="shared" si="19"/>
        <v>missing value</v>
      </c>
      <c r="T143" s="277">
        <f t="shared" si="20"/>
        <v>-9</v>
      </c>
      <c r="U143" s="208" t="str">
        <f t="shared" si="17"/>
        <v/>
      </c>
      <c r="V143" s="203"/>
      <c r="W143" s="47"/>
      <c r="X143" s="44"/>
    </row>
    <row r="144" spans="1:24">
      <c r="A144" s="420"/>
      <c r="B144" s="420"/>
      <c r="C144" s="238">
        <v>141</v>
      </c>
      <c r="D144" s="221">
        <v>3</v>
      </c>
      <c r="E144" s="222" t="s">
        <v>18</v>
      </c>
      <c r="F144" s="222" t="s">
        <v>21</v>
      </c>
      <c r="G144" s="222">
        <v>7</v>
      </c>
      <c r="H144" s="246">
        <v>4.9999999999999998E-8</v>
      </c>
      <c r="I144" s="223">
        <v>100</v>
      </c>
      <c r="J144" s="223">
        <v>380</v>
      </c>
      <c r="K144" s="223">
        <v>10</v>
      </c>
      <c r="L144" s="223">
        <v>10</v>
      </c>
      <c r="M144" s="127" t="s">
        <v>13</v>
      </c>
      <c r="N144" s="127">
        <f t="shared" si="16"/>
        <v>500</v>
      </c>
      <c r="O144" s="223">
        <v>1.5</v>
      </c>
      <c r="P144" s="224">
        <v>1</v>
      </c>
      <c r="Q144" s="299"/>
      <c r="R144" s="95" t="str">
        <f t="shared" si="18"/>
        <v>NO</v>
      </c>
      <c r="S144" s="99" t="str">
        <f t="shared" si="19"/>
        <v>missing value</v>
      </c>
      <c r="T144" s="277">
        <f t="shared" si="20"/>
        <v>-9</v>
      </c>
      <c r="U144" s="208" t="str">
        <f t="shared" si="17"/>
        <v/>
      </c>
      <c r="V144" s="203"/>
      <c r="W144" s="47"/>
      <c r="X144" s="44"/>
    </row>
    <row r="145" spans="1:26">
      <c r="A145" s="420"/>
      <c r="B145" s="420"/>
      <c r="C145" s="238">
        <v>142</v>
      </c>
      <c r="D145" s="221">
        <v>1</v>
      </c>
      <c r="E145" s="222" t="s">
        <v>18</v>
      </c>
      <c r="F145" s="222" t="s">
        <v>21</v>
      </c>
      <c r="G145" s="222">
        <v>8</v>
      </c>
      <c r="H145" s="246">
        <v>5.0000000000000001E-9</v>
      </c>
      <c r="I145" s="223">
        <v>100</v>
      </c>
      <c r="J145" s="223">
        <v>380</v>
      </c>
      <c r="K145" s="223">
        <v>10</v>
      </c>
      <c r="L145" s="223">
        <v>10</v>
      </c>
      <c r="M145" s="127" t="s">
        <v>13</v>
      </c>
      <c r="N145" s="127">
        <f t="shared" si="16"/>
        <v>500</v>
      </c>
      <c r="O145" s="223">
        <v>1.5</v>
      </c>
      <c r="P145" s="224">
        <v>1</v>
      </c>
      <c r="Q145" s="299"/>
      <c r="R145" s="95" t="str">
        <f t="shared" si="18"/>
        <v>NO</v>
      </c>
      <c r="S145" s="99" t="str">
        <f t="shared" si="19"/>
        <v>missing value</v>
      </c>
      <c r="T145" s="277">
        <f t="shared" si="20"/>
        <v>-10</v>
      </c>
      <c r="U145" s="208" t="str">
        <f t="shared" si="17"/>
        <v/>
      </c>
      <c r="V145" s="203"/>
      <c r="W145" s="47"/>
      <c r="X145" s="44"/>
    </row>
    <row r="146" spans="1:26">
      <c r="A146" s="420"/>
      <c r="B146" s="420"/>
      <c r="C146" s="238">
        <v>143</v>
      </c>
      <c r="D146" s="221">
        <v>2</v>
      </c>
      <c r="E146" s="222" t="s">
        <v>18</v>
      </c>
      <c r="F146" s="222" t="s">
        <v>21</v>
      </c>
      <c r="G146" s="222">
        <v>8</v>
      </c>
      <c r="H146" s="246">
        <v>5.0000000000000001E-9</v>
      </c>
      <c r="I146" s="223">
        <v>100</v>
      </c>
      <c r="J146" s="223">
        <v>380</v>
      </c>
      <c r="K146" s="223">
        <v>10</v>
      </c>
      <c r="L146" s="223">
        <v>10</v>
      </c>
      <c r="M146" s="127" t="s">
        <v>13</v>
      </c>
      <c r="N146" s="127">
        <f t="shared" si="16"/>
        <v>500</v>
      </c>
      <c r="O146" s="223">
        <v>1.5</v>
      </c>
      <c r="P146" s="224">
        <v>1</v>
      </c>
      <c r="Q146" s="299"/>
      <c r="R146" s="95" t="str">
        <f t="shared" si="18"/>
        <v>NO</v>
      </c>
      <c r="S146" s="99" t="str">
        <f t="shared" si="19"/>
        <v>missing value</v>
      </c>
      <c r="T146" s="277">
        <f t="shared" si="20"/>
        <v>-10</v>
      </c>
      <c r="U146" s="208" t="str">
        <f t="shared" si="17"/>
        <v/>
      </c>
      <c r="V146" s="203"/>
      <c r="W146" s="47"/>
      <c r="X146" s="44"/>
    </row>
    <row r="147" spans="1:26" ht="13.5" thickBot="1">
      <c r="A147" s="420"/>
      <c r="B147" s="420"/>
      <c r="C147" s="241">
        <v>144</v>
      </c>
      <c r="D147" s="226">
        <v>3</v>
      </c>
      <c r="E147" s="227" t="s">
        <v>18</v>
      </c>
      <c r="F147" s="227" t="s">
        <v>21</v>
      </c>
      <c r="G147" s="227">
        <v>8</v>
      </c>
      <c r="H147" s="253">
        <v>5.0000000000000001E-9</v>
      </c>
      <c r="I147" s="228">
        <v>100</v>
      </c>
      <c r="J147" s="228">
        <v>380</v>
      </c>
      <c r="K147" s="228">
        <v>10</v>
      </c>
      <c r="L147" s="228">
        <v>10</v>
      </c>
      <c r="M147" s="372" t="s">
        <v>13</v>
      </c>
      <c r="N147" s="129">
        <f t="shared" ref="N147:N156" si="21">SUM(I147:M147)</f>
        <v>500</v>
      </c>
      <c r="O147" s="228">
        <v>1.5</v>
      </c>
      <c r="P147" s="229">
        <v>1</v>
      </c>
      <c r="Q147" s="300"/>
      <c r="R147" s="97" t="str">
        <f t="shared" si="18"/>
        <v>NO</v>
      </c>
      <c r="S147" s="98" t="str">
        <f t="shared" si="19"/>
        <v>missing value</v>
      </c>
      <c r="T147" s="278">
        <f t="shared" si="20"/>
        <v>-10</v>
      </c>
      <c r="U147" s="209" t="str">
        <f t="shared" si="17"/>
        <v/>
      </c>
      <c r="V147" s="203"/>
      <c r="W147" s="47"/>
      <c r="X147" s="44"/>
    </row>
    <row r="148" spans="1:26">
      <c r="A148" s="420"/>
      <c r="B148" s="420"/>
      <c r="C148" s="254">
        <v>193</v>
      </c>
      <c r="D148" s="255">
        <v>1</v>
      </c>
      <c r="E148" s="216" t="s">
        <v>11</v>
      </c>
      <c r="F148" s="217" t="s">
        <v>4</v>
      </c>
      <c r="G148" s="217">
        <v>1</v>
      </c>
      <c r="H148" s="230">
        <v>5.0000000000000004E-6</v>
      </c>
      <c r="I148" s="218">
        <v>100</v>
      </c>
      <c r="J148" s="218">
        <v>380</v>
      </c>
      <c r="K148" s="218">
        <v>10</v>
      </c>
      <c r="L148" s="218">
        <v>10</v>
      </c>
      <c r="M148" s="125" t="s">
        <v>13</v>
      </c>
      <c r="N148" s="125">
        <f t="shared" si="21"/>
        <v>500</v>
      </c>
      <c r="O148" s="218">
        <v>1.5</v>
      </c>
      <c r="P148" s="219">
        <v>1</v>
      </c>
      <c r="Q148" s="303"/>
      <c r="R148" s="93" t="str">
        <f t="shared" si="18"/>
        <v>NO</v>
      </c>
      <c r="S148" s="94" t="str">
        <f t="shared" si="19"/>
        <v>missing value</v>
      </c>
      <c r="T148" s="266">
        <f t="shared" si="20"/>
        <v>-7</v>
      </c>
      <c r="U148" s="207" t="str">
        <f t="shared" si="17"/>
        <v/>
      </c>
      <c r="V148" s="203"/>
      <c r="W148" s="47"/>
      <c r="X148" s="47"/>
      <c r="Y148" s="46"/>
      <c r="Z148" s="55"/>
    </row>
    <row r="149" spans="1:26">
      <c r="A149" s="420"/>
      <c r="B149" s="420"/>
      <c r="C149" s="254">
        <v>194</v>
      </c>
      <c r="D149" s="256">
        <v>2</v>
      </c>
      <c r="E149" s="221" t="s">
        <v>11</v>
      </c>
      <c r="F149" s="222" t="s">
        <v>4</v>
      </c>
      <c r="G149" s="222">
        <v>1</v>
      </c>
      <c r="H149" s="231">
        <v>5.0000000000000004E-6</v>
      </c>
      <c r="I149" s="223">
        <v>100</v>
      </c>
      <c r="J149" s="223">
        <v>380</v>
      </c>
      <c r="K149" s="223">
        <v>10</v>
      </c>
      <c r="L149" s="223">
        <v>10</v>
      </c>
      <c r="M149" s="127" t="s">
        <v>13</v>
      </c>
      <c r="N149" s="127">
        <f t="shared" si="21"/>
        <v>500</v>
      </c>
      <c r="O149" s="223">
        <v>1.5</v>
      </c>
      <c r="P149" s="224">
        <v>1</v>
      </c>
      <c r="Q149" s="302"/>
      <c r="R149" s="95" t="str">
        <f t="shared" si="18"/>
        <v>NO</v>
      </c>
      <c r="S149" s="99" t="str">
        <f t="shared" si="19"/>
        <v>missing value</v>
      </c>
      <c r="T149" s="267">
        <f t="shared" si="20"/>
        <v>-7</v>
      </c>
      <c r="U149" s="208" t="str">
        <f t="shared" si="17"/>
        <v/>
      </c>
      <c r="V149" s="203"/>
      <c r="W149" s="47"/>
      <c r="X149" s="47"/>
      <c r="Y149" s="46"/>
      <c r="Z149" s="55"/>
    </row>
    <row r="150" spans="1:26" ht="13.5" thickBot="1">
      <c r="A150" s="420"/>
      <c r="B150" s="420"/>
      <c r="C150" s="257">
        <v>195</v>
      </c>
      <c r="D150" s="258">
        <v>3</v>
      </c>
      <c r="E150" s="226" t="s">
        <v>11</v>
      </c>
      <c r="F150" s="227" t="s">
        <v>4</v>
      </c>
      <c r="G150" s="227">
        <v>1</v>
      </c>
      <c r="H150" s="233">
        <v>5.0000000000000004E-6</v>
      </c>
      <c r="I150" s="228">
        <v>100</v>
      </c>
      <c r="J150" s="228">
        <v>380</v>
      </c>
      <c r="K150" s="228">
        <v>10</v>
      </c>
      <c r="L150" s="228">
        <v>10</v>
      </c>
      <c r="M150" s="372" t="s">
        <v>13</v>
      </c>
      <c r="N150" s="129">
        <f t="shared" si="21"/>
        <v>500</v>
      </c>
      <c r="O150" s="228">
        <v>1.5</v>
      </c>
      <c r="P150" s="229">
        <v>1</v>
      </c>
      <c r="Q150" s="304"/>
      <c r="R150" s="97" t="str">
        <f t="shared" si="18"/>
        <v>NO</v>
      </c>
      <c r="S150" s="98" t="str">
        <f t="shared" si="19"/>
        <v>missing value</v>
      </c>
      <c r="T150" s="269">
        <f t="shared" si="20"/>
        <v>-7</v>
      </c>
      <c r="U150" s="209" t="str">
        <f t="shared" si="17"/>
        <v/>
      </c>
      <c r="V150" s="203"/>
      <c r="W150" s="47"/>
      <c r="X150" s="47"/>
      <c r="Y150" s="46"/>
      <c r="Z150" s="55"/>
    </row>
    <row r="151" spans="1:26">
      <c r="A151" s="420"/>
      <c r="B151" s="420"/>
      <c r="C151" s="234">
        <v>196</v>
      </c>
      <c r="D151" s="216">
        <v>1</v>
      </c>
      <c r="E151" s="216" t="s">
        <v>27</v>
      </c>
      <c r="F151" s="217" t="s">
        <v>10</v>
      </c>
      <c r="G151" s="217">
        <v>0</v>
      </c>
      <c r="H151" s="125" t="s">
        <v>13</v>
      </c>
      <c r="I151" s="218">
        <v>100</v>
      </c>
      <c r="J151" s="218">
        <v>380</v>
      </c>
      <c r="K151" s="218">
        <v>10</v>
      </c>
      <c r="L151" s="218">
        <v>10</v>
      </c>
      <c r="M151" s="125" t="s">
        <v>13</v>
      </c>
      <c r="N151" s="125">
        <f t="shared" si="21"/>
        <v>500</v>
      </c>
      <c r="O151" s="218">
        <v>1.5</v>
      </c>
      <c r="P151" s="219">
        <v>1</v>
      </c>
      <c r="Q151" s="303"/>
      <c r="R151" s="93" t="str">
        <f t="shared" si="18"/>
        <v>NO</v>
      </c>
      <c r="S151" s="94" t="str">
        <f t="shared" si="19"/>
        <v>missing value</v>
      </c>
      <c r="T151" s="279" t="s">
        <v>13</v>
      </c>
      <c r="U151" s="207" t="str">
        <f t="shared" si="17"/>
        <v/>
      </c>
      <c r="V151" s="203"/>
      <c r="W151" s="47"/>
      <c r="X151" s="47"/>
      <c r="Y151" s="46"/>
      <c r="Z151" s="55"/>
    </row>
    <row r="152" spans="1:26">
      <c r="A152" s="420"/>
      <c r="B152" s="420"/>
      <c r="C152" s="238">
        <v>197</v>
      </c>
      <c r="D152" s="221">
        <v>2</v>
      </c>
      <c r="E152" s="221" t="s">
        <v>27</v>
      </c>
      <c r="F152" s="222" t="s">
        <v>10</v>
      </c>
      <c r="G152" s="222">
        <v>0</v>
      </c>
      <c r="H152" s="127" t="s">
        <v>13</v>
      </c>
      <c r="I152" s="223">
        <v>100</v>
      </c>
      <c r="J152" s="223">
        <v>380</v>
      </c>
      <c r="K152" s="223">
        <v>10</v>
      </c>
      <c r="L152" s="223">
        <v>10</v>
      </c>
      <c r="M152" s="127" t="s">
        <v>13</v>
      </c>
      <c r="N152" s="127">
        <f t="shared" si="21"/>
        <v>500</v>
      </c>
      <c r="O152" s="223">
        <v>1.5</v>
      </c>
      <c r="P152" s="224">
        <v>1</v>
      </c>
      <c r="Q152" s="302"/>
      <c r="R152" s="95" t="str">
        <f t="shared" si="18"/>
        <v>NO</v>
      </c>
      <c r="S152" s="99" t="str">
        <f t="shared" si="19"/>
        <v>missing value</v>
      </c>
      <c r="T152" s="280" t="s">
        <v>13</v>
      </c>
      <c r="U152" s="208" t="str">
        <f t="shared" si="17"/>
        <v/>
      </c>
      <c r="V152" s="203"/>
      <c r="W152" s="47"/>
      <c r="X152" s="47"/>
      <c r="Y152" s="46"/>
      <c r="Z152" s="55"/>
    </row>
    <row r="153" spans="1:26" ht="13.5" thickBot="1">
      <c r="A153" s="420"/>
      <c r="B153" s="420"/>
      <c r="C153" s="241">
        <v>198</v>
      </c>
      <c r="D153" s="226">
        <v>3</v>
      </c>
      <c r="E153" s="226" t="s">
        <v>27</v>
      </c>
      <c r="F153" s="227" t="s">
        <v>10</v>
      </c>
      <c r="G153" s="227">
        <v>0</v>
      </c>
      <c r="H153" s="129" t="s">
        <v>13</v>
      </c>
      <c r="I153" s="228">
        <v>100</v>
      </c>
      <c r="J153" s="228">
        <v>380</v>
      </c>
      <c r="K153" s="228">
        <v>10</v>
      </c>
      <c r="L153" s="228">
        <v>10</v>
      </c>
      <c r="M153" s="372" t="s">
        <v>13</v>
      </c>
      <c r="N153" s="129">
        <f t="shared" si="21"/>
        <v>500</v>
      </c>
      <c r="O153" s="228">
        <v>1.5</v>
      </c>
      <c r="P153" s="229">
        <v>1</v>
      </c>
      <c r="Q153" s="300"/>
      <c r="R153" s="97" t="str">
        <f t="shared" si="18"/>
        <v>NO</v>
      </c>
      <c r="S153" s="98" t="str">
        <f t="shared" si="19"/>
        <v>missing value</v>
      </c>
      <c r="T153" s="281" t="s">
        <v>13</v>
      </c>
      <c r="U153" s="209" t="str">
        <f t="shared" si="17"/>
        <v/>
      </c>
      <c r="V153" s="203"/>
      <c r="W153" s="46"/>
      <c r="X153" s="46"/>
      <c r="Y153" s="46"/>
      <c r="Z153" s="55"/>
    </row>
    <row r="154" spans="1:26">
      <c r="A154" s="420"/>
      <c r="B154" s="420"/>
      <c r="C154" s="234">
        <v>199</v>
      </c>
      <c r="D154" s="216">
        <v>1</v>
      </c>
      <c r="E154" s="216" t="s">
        <v>26</v>
      </c>
      <c r="F154" s="217" t="s">
        <v>7</v>
      </c>
      <c r="G154" s="217">
        <v>4</v>
      </c>
      <c r="H154" s="230">
        <v>5.0000000000000002E-5</v>
      </c>
      <c r="I154" s="218">
        <v>100</v>
      </c>
      <c r="J154" s="218">
        <v>380</v>
      </c>
      <c r="K154" s="218">
        <v>10</v>
      </c>
      <c r="L154" s="218">
        <v>10</v>
      </c>
      <c r="M154" s="125" t="s">
        <v>13</v>
      </c>
      <c r="N154" s="125">
        <f t="shared" si="21"/>
        <v>500</v>
      </c>
      <c r="O154" s="218">
        <v>1.5</v>
      </c>
      <c r="P154" s="219">
        <v>1</v>
      </c>
      <c r="Q154" s="298"/>
      <c r="R154" s="93" t="str">
        <f t="shared" si="18"/>
        <v>NO</v>
      </c>
      <c r="S154" s="94" t="str">
        <f t="shared" si="19"/>
        <v>missing value</v>
      </c>
      <c r="T154" s="270">
        <f t="shared" ref="T154:T156" si="22">LOG(L154*H154/N154)</f>
        <v>-6</v>
      </c>
      <c r="U154" s="207" t="str">
        <f t="shared" si="17"/>
        <v/>
      </c>
      <c r="V154" s="203"/>
      <c r="W154" s="46"/>
      <c r="X154" s="46"/>
      <c r="Y154" s="46"/>
      <c r="Z154" s="55"/>
    </row>
    <row r="155" spans="1:26">
      <c r="A155" s="420"/>
      <c r="B155" s="420"/>
      <c r="C155" s="238">
        <v>200</v>
      </c>
      <c r="D155" s="221">
        <v>2</v>
      </c>
      <c r="E155" s="221" t="s">
        <v>26</v>
      </c>
      <c r="F155" s="222" t="s">
        <v>7</v>
      </c>
      <c r="G155" s="222">
        <v>4</v>
      </c>
      <c r="H155" s="231">
        <v>5.0000000000000002E-5</v>
      </c>
      <c r="I155" s="223">
        <v>100</v>
      </c>
      <c r="J155" s="223">
        <v>380</v>
      </c>
      <c r="K155" s="223">
        <v>10</v>
      </c>
      <c r="L155" s="223">
        <v>10</v>
      </c>
      <c r="M155" s="127" t="s">
        <v>13</v>
      </c>
      <c r="N155" s="127">
        <f t="shared" si="21"/>
        <v>500</v>
      </c>
      <c r="O155" s="223">
        <v>1.5</v>
      </c>
      <c r="P155" s="224">
        <v>1</v>
      </c>
      <c r="Q155" s="299"/>
      <c r="R155" s="95" t="str">
        <f t="shared" si="18"/>
        <v>NO</v>
      </c>
      <c r="S155" s="99" t="str">
        <f t="shared" si="19"/>
        <v>missing value</v>
      </c>
      <c r="T155" s="271">
        <f t="shared" si="22"/>
        <v>-6</v>
      </c>
      <c r="U155" s="208" t="str">
        <f t="shared" si="17"/>
        <v/>
      </c>
      <c r="V155" s="203"/>
      <c r="W155" s="46"/>
      <c r="X155" s="46"/>
      <c r="Y155" s="46"/>
      <c r="Z155" s="55"/>
    </row>
    <row r="156" spans="1:26" ht="13.5" thickBot="1">
      <c r="A156" s="420"/>
      <c r="B156" s="420"/>
      <c r="C156" s="241">
        <v>201</v>
      </c>
      <c r="D156" s="226">
        <v>3</v>
      </c>
      <c r="E156" s="226" t="s">
        <v>26</v>
      </c>
      <c r="F156" s="227" t="s">
        <v>7</v>
      </c>
      <c r="G156" s="227">
        <v>4</v>
      </c>
      <c r="H156" s="233">
        <v>5.0000000000000002E-5</v>
      </c>
      <c r="I156" s="228">
        <v>100</v>
      </c>
      <c r="J156" s="228">
        <v>380</v>
      </c>
      <c r="K156" s="228">
        <v>10</v>
      </c>
      <c r="L156" s="228">
        <v>10</v>
      </c>
      <c r="M156" s="372" t="s">
        <v>13</v>
      </c>
      <c r="N156" s="129">
        <f t="shared" si="21"/>
        <v>500</v>
      </c>
      <c r="O156" s="228">
        <v>1.5</v>
      </c>
      <c r="P156" s="229">
        <v>1</v>
      </c>
      <c r="Q156" s="300"/>
      <c r="R156" s="97" t="str">
        <f t="shared" si="18"/>
        <v>NO</v>
      </c>
      <c r="S156" s="98" t="str">
        <f t="shared" si="19"/>
        <v>missing value</v>
      </c>
      <c r="T156" s="272">
        <f t="shared" si="22"/>
        <v>-6</v>
      </c>
      <c r="U156" s="209" t="str">
        <f t="shared" si="17"/>
        <v/>
      </c>
      <c r="V156" s="203"/>
      <c r="W156" s="46"/>
      <c r="X156" s="46"/>
      <c r="Y156" s="46"/>
      <c r="Z156" s="55"/>
    </row>
    <row r="157" spans="1:26">
      <c r="A157" s="420"/>
      <c r="B157" s="420"/>
      <c r="C157" s="234">
        <v>202</v>
      </c>
      <c r="D157" s="216">
        <v>1</v>
      </c>
      <c r="E157" s="216" t="s">
        <v>30</v>
      </c>
      <c r="F157" s="217" t="s">
        <v>3</v>
      </c>
      <c r="G157" s="131"/>
      <c r="H157" s="126" t="s">
        <v>13</v>
      </c>
      <c r="I157" s="126" t="s">
        <v>13</v>
      </c>
      <c r="J157" s="126" t="s">
        <v>13</v>
      </c>
      <c r="K157" s="218">
        <v>10</v>
      </c>
      <c r="L157" s="126" t="s">
        <v>13</v>
      </c>
      <c r="M157" s="125" t="s">
        <v>13</v>
      </c>
      <c r="N157" s="126" t="s">
        <v>13</v>
      </c>
      <c r="O157" s="126" t="s">
        <v>13</v>
      </c>
      <c r="P157" s="259">
        <v>0.01</v>
      </c>
      <c r="Q157" s="298"/>
      <c r="R157" s="93" t="str">
        <f t="shared" si="18"/>
        <v>NO</v>
      </c>
      <c r="S157" s="94" t="str">
        <f t="shared" si="19"/>
        <v>missing value</v>
      </c>
      <c r="T157" s="279" t="s">
        <v>13</v>
      </c>
      <c r="U157" s="207" t="str">
        <f>IF(R157&lt;&gt;"NO",Q157,"")</f>
        <v/>
      </c>
      <c r="V157" s="203"/>
      <c r="W157" s="46"/>
      <c r="X157" s="46"/>
      <c r="Y157" s="46"/>
      <c r="Z157" s="55"/>
    </row>
    <row r="158" spans="1:26">
      <c r="A158" s="420"/>
      <c r="B158" s="420"/>
      <c r="C158" s="238">
        <v>203</v>
      </c>
      <c r="D158" s="221">
        <v>2</v>
      </c>
      <c r="E158" s="221" t="s">
        <v>30</v>
      </c>
      <c r="F158" s="222" t="s">
        <v>3</v>
      </c>
      <c r="G158" s="132"/>
      <c r="H158" s="128" t="s">
        <v>13</v>
      </c>
      <c r="I158" s="128" t="s">
        <v>13</v>
      </c>
      <c r="J158" s="128" t="s">
        <v>13</v>
      </c>
      <c r="K158" s="223">
        <v>10</v>
      </c>
      <c r="L158" s="128" t="s">
        <v>13</v>
      </c>
      <c r="M158" s="127" t="s">
        <v>13</v>
      </c>
      <c r="N158" s="128" t="s">
        <v>13</v>
      </c>
      <c r="O158" s="128" t="s">
        <v>13</v>
      </c>
      <c r="P158" s="260">
        <v>0.01</v>
      </c>
      <c r="Q158" s="299"/>
      <c r="R158" s="95" t="str">
        <f t="shared" si="18"/>
        <v>NO</v>
      </c>
      <c r="S158" s="99" t="str">
        <f t="shared" si="19"/>
        <v>missing value</v>
      </c>
      <c r="T158" s="280" t="s">
        <v>13</v>
      </c>
      <c r="U158" s="208" t="str">
        <f t="shared" ref="U158:U162" si="23">IF(R158&lt;&gt;"NO",Q158,"")</f>
        <v/>
      </c>
      <c r="V158" s="203"/>
      <c r="W158" s="46"/>
      <c r="X158" s="46"/>
      <c r="Y158" s="46"/>
      <c r="Z158" s="55"/>
    </row>
    <row r="159" spans="1:26">
      <c r="A159" s="420"/>
      <c r="B159" s="420"/>
      <c r="C159" s="238">
        <v>204</v>
      </c>
      <c r="D159" s="221">
        <v>3</v>
      </c>
      <c r="E159" s="221" t="s">
        <v>30</v>
      </c>
      <c r="F159" s="222" t="s">
        <v>3</v>
      </c>
      <c r="G159" s="132"/>
      <c r="H159" s="128" t="s">
        <v>13</v>
      </c>
      <c r="I159" s="128" t="s">
        <v>13</v>
      </c>
      <c r="J159" s="128" t="s">
        <v>13</v>
      </c>
      <c r="K159" s="223">
        <v>10</v>
      </c>
      <c r="L159" s="128" t="s">
        <v>13</v>
      </c>
      <c r="M159" s="127" t="s">
        <v>13</v>
      </c>
      <c r="N159" s="128" t="s">
        <v>13</v>
      </c>
      <c r="O159" s="128" t="s">
        <v>13</v>
      </c>
      <c r="P159" s="260">
        <v>0.01</v>
      </c>
      <c r="Q159" s="299"/>
      <c r="R159" s="95" t="str">
        <f t="shared" si="18"/>
        <v>NO</v>
      </c>
      <c r="S159" s="99" t="str">
        <f t="shared" si="19"/>
        <v>missing value</v>
      </c>
      <c r="T159" s="280" t="s">
        <v>13</v>
      </c>
      <c r="U159" s="208" t="str">
        <f t="shared" si="23"/>
        <v/>
      </c>
      <c r="V159" s="203"/>
      <c r="W159" s="46"/>
      <c r="X159" s="46"/>
      <c r="Y159" s="46"/>
      <c r="Z159" s="55"/>
    </row>
    <row r="160" spans="1:26">
      <c r="A160" s="420"/>
      <c r="B160" s="420"/>
      <c r="C160" s="238">
        <v>205</v>
      </c>
      <c r="D160" s="221">
        <v>1</v>
      </c>
      <c r="E160" s="221" t="s">
        <v>30</v>
      </c>
      <c r="F160" s="222" t="s">
        <v>3</v>
      </c>
      <c r="G160" s="132"/>
      <c r="H160" s="128" t="s">
        <v>13</v>
      </c>
      <c r="I160" s="128" t="s">
        <v>13</v>
      </c>
      <c r="J160" s="128" t="s">
        <v>13</v>
      </c>
      <c r="K160" s="223">
        <v>10</v>
      </c>
      <c r="L160" s="128" t="s">
        <v>13</v>
      </c>
      <c r="M160" s="127" t="s">
        <v>13</v>
      </c>
      <c r="N160" s="128" t="s">
        <v>13</v>
      </c>
      <c r="O160" s="128" t="s">
        <v>13</v>
      </c>
      <c r="P160" s="260">
        <v>0.01</v>
      </c>
      <c r="Q160" s="299"/>
      <c r="R160" s="95" t="str">
        <f t="shared" si="18"/>
        <v>NO</v>
      </c>
      <c r="S160" s="99" t="str">
        <f t="shared" si="19"/>
        <v>missing value</v>
      </c>
      <c r="T160" s="280" t="s">
        <v>13</v>
      </c>
      <c r="U160" s="208" t="str">
        <f t="shared" si="23"/>
        <v/>
      </c>
      <c r="V160" s="203"/>
      <c r="W160" s="46"/>
      <c r="X160" s="46"/>
      <c r="Y160" s="46"/>
      <c r="Z160" s="55"/>
    </row>
    <row r="161" spans="1:26">
      <c r="A161" s="420"/>
      <c r="B161" s="420"/>
      <c r="C161" s="238">
        <v>206</v>
      </c>
      <c r="D161" s="221">
        <v>2</v>
      </c>
      <c r="E161" s="221" t="s">
        <v>30</v>
      </c>
      <c r="F161" s="222" t="s">
        <v>3</v>
      </c>
      <c r="G161" s="132"/>
      <c r="H161" s="128" t="s">
        <v>13</v>
      </c>
      <c r="I161" s="128" t="s">
        <v>13</v>
      </c>
      <c r="J161" s="128" t="s">
        <v>13</v>
      </c>
      <c r="K161" s="223">
        <v>10</v>
      </c>
      <c r="L161" s="128" t="s">
        <v>13</v>
      </c>
      <c r="M161" s="127" t="s">
        <v>13</v>
      </c>
      <c r="N161" s="128" t="s">
        <v>13</v>
      </c>
      <c r="O161" s="128" t="s">
        <v>13</v>
      </c>
      <c r="P161" s="260">
        <v>0.01</v>
      </c>
      <c r="Q161" s="299"/>
      <c r="R161" s="95" t="str">
        <f t="shared" si="18"/>
        <v>NO</v>
      </c>
      <c r="S161" s="99" t="str">
        <f t="shared" si="19"/>
        <v>missing value</v>
      </c>
      <c r="T161" s="280" t="s">
        <v>13</v>
      </c>
      <c r="U161" s="208" t="str">
        <f t="shared" si="23"/>
        <v/>
      </c>
      <c r="V161" s="203"/>
      <c r="W161" s="46"/>
      <c r="X161" s="46"/>
      <c r="Y161" s="46"/>
      <c r="Z161" s="55"/>
    </row>
    <row r="162" spans="1:26" ht="13.5" thickBot="1">
      <c r="A162" s="420"/>
      <c r="B162" s="420"/>
      <c r="C162" s="241">
        <v>207</v>
      </c>
      <c r="D162" s="226">
        <v>3</v>
      </c>
      <c r="E162" s="226" t="s">
        <v>30</v>
      </c>
      <c r="F162" s="227" t="s">
        <v>3</v>
      </c>
      <c r="G162" s="133"/>
      <c r="H162" s="130" t="s">
        <v>13</v>
      </c>
      <c r="I162" s="130" t="s">
        <v>13</v>
      </c>
      <c r="J162" s="130" t="s">
        <v>13</v>
      </c>
      <c r="K162" s="228">
        <v>10</v>
      </c>
      <c r="L162" s="130" t="s">
        <v>13</v>
      </c>
      <c r="M162" s="130"/>
      <c r="N162" s="130" t="s">
        <v>13</v>
      </c>
      <c r="O162" s="130" t="s">
        <v>13</v>
      </c>
      <c r="P162" s="261">
        <v>0.01</v>
      </c>
      <c r="Q162" s="300"/>
      <c r="R162" s="97" t="str">
        <f t="shared" si="18"/>
        <v>NO</v>
      </c>
      <c r="S162" s="98" t="str">
        <f t="shared" si="19"/>
        <v>missing value</v>
      </c>
      <c r="T162" s="281" t="s">
        <v>13</v>
      </c>
      <c r="U162" s="209" t="str">
        <f t="shared" si="23"/>
        <v/>
      </c>
      <c r="V162" s="203"/>
      <c r="W162" s="46"/>
      <c r="X162" s="46"/>
      <c r="Y162" s="46"/>
      <c r="Z162" s="55"/>
    </row>
    <row r="163" spans="1:26">
      <c r="V163" s="64"/>
      <c r="W163" s="46"/>
    </row>
    <row r="164" spans="1:26">
      <c r="E164" s="430"/>
      <c r="F164" s="431"/>
      <c r="G164" s="431"/>
      <c r="H164" s="431"/>
      <c r="I164" s="431"/>
      <c r="J164" s="431"/>
      <c r="K164" s="431"/>
      <c r="L164" s="431"/>
      <c r="M164" s="431"/>
      <c r="N164" s="431"/>
      <c r="O164" s="431"/>
      <c r="P164" s="431"/>
      <c r="V164" s="64"/>
      <c r="W164" s="46"/>
    </row>
    <row r="165" spans="1:26">
      <c r="E165" s="431"/>
      <c r="F165" s="431"/>
      <c r="G165" s="431"/>
      <c r="H165" s="431"/>
      <c r="I165" s="431"/>
      <c r="J165" s="431"/>
      <c r="K165" s="431"/>
      <c r="L165" s="431"/>
      <c r="M165" s="431"/>
      <c r="N165" s="431"/>
      <c r="O165" s="431"/>
      <c r="P165" s="431"/>
      <c r="V165" s="64"/>
      <c r="W165" s="46"/>
    </row>
    <row r="166" spans="1:26">
      <c r="V166" s="64"/>
      <c r="W166" s="46"/>
    </row>
  </sheetData>
  <sheetProtection formatCells="0" formatColumns="0" formatRows="0"/>
  <mergeCells count="1">
    <mergeCell ref="E164:P165"/>
  </mergeCells>
  <phoneticPr fontId="6" type="noConversion"/>
  <conditionalFormatting sqref="X41:X78 X4:X39 X84:X99 X105:X152">
    <cfRule type="cellIs" dxfId="2" priority="7" stopIfTrue="1" operator="greaterThan">
      <formula>105</formula>
    </cfRule>
    <cfRule type="cellIs" dxfId="1" priority="8" stopIfTrue="1" operator="lessThan">
      <formula>0.95</formula>
    </cfRule>
  </conditionalFormatting>
  <conditionalFormatting sqref="W105:W152 W40:X40 W41:W99 W4:W39">
    <cfRule type="expression" dxfId="0" priority="9" stopIfTrue="1">
      <formula>OR(W4&gt;105,W4&lt;0.95)</formula>
    </cfRule>
  </conditionalFormatting>
  <printOptions horizontalCentered="1"/>
  <pageMargins left="0.5" right="0.5" top="1" bottom="0.47" header="0.97" footer="0.5"/>
  <pageSetup scale="41" fitToHeight="4" orientation="portrait" r:id="rId1"/>
  <headerFooter alignWithMargins="0"/>
  <rowBreaks count="1" manualBreakCount="1">
    <brk id="75"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 </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Satn Run ID Information</vt:lpstr>
      <vt:lpstr>Saturation Data</vt:lpstr>
      <vt:lpstr>Compet Run ID Information</vt:lpstr>
      <vt:lpstr>Compet Data</vt:lpstr>
      <vt:lpstr>'Compet Data'!Print_Area</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cp:keywords/>
  <dc:description/>
  <cp:lastModifiedBy/>
  <cp:revision>0</cp:revision>
  <cp:lastPrinted>2010-08-10T15:16:23Z</cp:lastPrinted>
  <dcterms:created xsi:type="dcterms:W3CDTF">1980-01-01T07:00:00Z</dcterms:created>
  <dcterms:modified xsi:type="dcterms:W3CDTF">2011-09-20T18:04:27Z</dcterms:modified>
  <cp:category/>
</cp:coreProperties>
</file>